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164" fontId="0" fillId="0" borderId="0" pivotButton="0" quotePrefix="0" xfId="0"/>
    <xf numFmtId="4" fontId="0" fillId="0" borderId="0" pivotButton="0" quotePrefix="0" xfId="0"/>
    <xf numFmtId="4" fontId="0" fillId="3" borderId="0" pivotButton="0" quotePrefix="0" xfId="0"/>
    <xf numFmtId="1" fontId="0" fillId="0" borderId="0" pivotButton="0" quotePrefix="0" xfId="0"/>
    <xf numFmtId="0" fontId="0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Skema KPBU: Bagi Hasil BMD &amp; Batas Masa Konsesi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menghitung bagi hasil pemanfaatan Barang Milik Daerah (immovable, movable, kombinasi) dari pendapatan tahunan, plus pengecek batas masa konsesi per sektor (jalan tol, air minum, BMD). Formula hidup -- ubah ASUMSI, seluruh bagi hasil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Pendapatan tahunan, rentang % bagi hasil per jenis aset, batas masa konsesi sektor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Bagi hasil Rp aset immovable (batas bawah/tengah/atas)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Perbandingan bagi hasil 3 jenis aset + pengecek batas masa konsesi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Pilih skema (BGS/BOT/BOO) berdasar kebutuhan alih kepemilikan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skema KPBU/BMD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6" customWidth="1" min="1" max="1"/>
    <col width="14" customWidth="1" min="2" max="2"/>
    <col width="14" customWidth="1" min="3" max="3"/>
    <col width="36" customWidth="1" min="4" max="4"/>
  </cols>
  <sheetData>
    <row r="1" ht="28" customHeight="1">
      <c r="A1" s="1" t="inlineStr">
        <is>
          <t>Asumsi Pendapatan dan Rentang Bagi Hasil (Permendagri 19/2016 jo 7/2024)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Pendapatan Tahunan Pemanfaatan BMD (Rp M)</t>
        </is>
      </c>
      <c r="B4" s="8" t="n">
        <v>10</v>
      </c>
      <c r="C4" s="6" t="inlineStr">
        <is>
          <t>Rp miliar</t>
        </is>
      </c>
      <c r="D4" s="6" t="inlineStr">
        <is>
          <t>Mis. sewa gedung/lahan pemda ke mitra</t>
        </is>
      </c>
    </row>
    <row r="5">
      <c r="A5" s="5" t="inlineStr">
        <is>
          <t>Immovable - % Pemda Batas Bawah</t>
        </is>
      </c>
      <c r="B5" s="9" t="n">
        <v>0.6</v>
      </c>
      <c r="C5" s="6" t="inlineStr">
        <is>
          <t>%</t>
        </is>
      </c>
      <c r="D5" s="6" t="inlineStr">
        <is>
          <t>Aset tidak bergerak (tanah, bangunan)</t>
        </is>
      </c>
    </row>
    <row r="6">
      <c r="A6" s="5" t="inlineStr">
        <is>
          <t>Immovable - % Pemda Batas Atas</t>
        </is>
      </c>
      <c r="B6" s="9" t="n">
        <v>0.8</v>
      </c>
      <c r="C6" s="6" t="inlineStr">
        <is>
          <t>%</t>
        </is>
      </c>
      <c r="D6" s="6" t="inlineStr">
        <is>
          <t>Aset tidak bergerak</t>
        </is>
      </c>
    </row>
    <row r="7">
      <c r="A7" s="5" t="inlineStr">
        <is>
          <t>Movable - % Pemda Batas Bawah</t>
        </is>
      </c>
      <c r="B7" s="9" t="n">
        <v>0.3</v>
      </c>
      <c r="C7" s="6" t="inlineStr">
        <is>
          <t>%</t>
        </is>
      </c>
      <c r="D7" s="6" t="inlineStr">
        <is>
          <t>Aset bergerak (kendaraan, alat)</t>
        </is>
      </c>
    </row>
    <row r="8">
      <c r="A8" s="5" t="inlineStr">
        <is>
          <t>Movable - % Pemda Batas Atas</t>
        </is>
      </c>
      <c r="B8" s="9" t="n">
        <v>0.5</v>
      </c>
      <c r="C8" s="6" t="inlineStr">
        <is>
          <t>%</t>
        </is>
      </c>
      <c r="D8" s="6" t="inlineStr">
        <is>
          <t>Aset bergerak</t>
        </is>
      </c>
    </row>
    <row r="9">
      <c r="A9" s="5" t="inlineStr">
        <is>
          <t>Kombinasi Lahan+Bangunan - % Pemda</t>
        </is>
      </c>
      <c r="B9" s="9" t="n">
        <v>0.7</v>
      </c>
      <c r="C9" s="6" t="inlineStr">
        <is>
          <t>%</t>
        </is>
      </c>
      <c r="D9" s="6" t="inlineStr">
        <is>
          <t>Titik kesepakatan umum, bukan rentang</t>
        </is>
      </c>
    </row>
    <row r="10">
      <c r="A10" s="5" t="inlineStr">
        <is>
          <t>Batas Masa Konsesi - Jalan Tol (tahun)</t>
        </is>
      </c>
      <c r="B10" s="8" t="n">
        <v>50</v>
      </c>
      <c r="C10" s="6" t="inlineStr">
        <is>
          <t>tahun</t>
        </is>
      </c>
      <c r="D10" s="6" t="inlineStr">
        <is>
          <t>UU 38/2004</t>
        </is>
      </c>
    </row>
    <row r="11">
      <c r="A11" s="5" t="inlineStr">
        <is>
          <t>Batas Masa Konsesi - Air Minum (tahun)</t>
        </is>
      </c>
      <c r="B11" s="8" t="n">
        <v>25</v>
      </c>
      <c r="C11" s="6" t="inlineStr">
        <is>
          <t>tahun</t>
        </is>
      </c>
      <c r="D11" s="6" t="inlineStr">
        <is>
          <t>Perpres 122/2015</t>
        </is>
      </c>
    </row>
    <row r="12">
      <c r="A12" s="5" t="inlineStr">
        <is>
          <t>Batas Masa Konsesi - BMD Umum (tahun)</t>
        </is>
      </c>
      <c r="B12" s="8" t="n">
        <v>30</v>
      </c>
      <c r="C12" s="6" t="inlineStr">
        <is>
          <t>tahun</t>
        </is>
      </c>
      <c r="D12" s="6" t="inlineStr">
        <is>
          <t>Permendagri 19/2016 jo 7/2024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46" customWidth="1" min="1" max="1"/>
    <col width="4" customWidth="1" min="2" max="2"/>
    <col width="18" customWidth="1" min="3" max="3"/>
    <col width="24" customWidth="1" min="4" max="4"/>
  </cols>
  <sheetData>
    <row r="1" ht="28" customHeight="1">
      <c r="A1" s="1" t="inlineStr">
        <is>
          <t>Bagi Hasil Aset Immovable (langkah per langkah)</t>
        </is>
      </c>
      <c r="B1" s="2" t="n"/>
      <c r="C1" s="2" t="n"/>
      <c r="D1" s="3" t="n"/>
    </row>
    <row r="2"/>
    <row r="3">
      <c r="A3" s="5" t="inlineStr">
        <is>
          <t>% Pemda Titik Tengah = AVERAGE(batas bawah, batas atas)</t>
        </is>
      </c>
      <c r="C3" s="10">
        <f>AVERAGE(ASUMSI!B5,ASUMSI!B6)</f>
        <v/>
      </c>
    </row>
    <row r="4">
      <c r="A4" s="5" t="inlineStr">
        <is>
          <t>Bagian Pemda (Rp M, batas bawah)</t>
        </is>
      </c>
      <c r="C4" s="11">
        <f>ASUMSI!B4*ASUMSI!B5</f>
        <v/>
      </c>
    </row>
    <row r="5">
      <c r="A5" s="4" t="inlineStr">
        <is>
          <t>Bagian Pemda (Rp M, titik tengah)</t>
        </is>
      </c>
      <c r="C5" s="12">
        <f>ASUMSI!B4*C3</f>
        <v/>
      </c>
    </row>
    <row r="6">
      <c r="A6" s="5" t="inlineStr">
        <is>
          <t>Bagian Pemda (Rp M, batas atas)</t>
        </is>
      </c>
      <c r="C6" s="11">
        <f>ASUMSI!B4*ASUMSI!B6</f>
        <v/>
      </c>
    </row>
    <row r="7">
      <c r="A7" s="4" t="inlineStr">
        <is>
          <t>Bagian Mitra (Rp M, titik tengah)</t>
        </is>
      </c>
      <c r="C7" s="12">
        <f>ASUMSI!B4-C5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20" customWidth="1" min="3" max="3"/>
    <col width="20" customWidth="1" min="4" max="4"/>
    <col width="14" customWidth="1" min="5" max="5"/>
  </cols>
  <sheetData>
    <row r="1" ht="28" customHeight="1">
      <c r="A1" s="1" t="inlineStr">
        <is>
          <t>Perbandingan 3 Jenis Aset + Pengecek Batas Masa Konsesi</t>
        </is>
      </c>
      <c r="B1" s="2" t="n"/>
      <c r="C1" s="2" t="n"/>
      <c r="D1" s="2" t="n"/>
      <c r="E1" s="3" t="n"/>
    </row>
    <row r="2"/>
    <row r="3">
      <c r="A3" s="7" t="inlineStr">
        <is>
          <t>Jenis Aset</t>
        </is>
      </c>
      <c r="B3" s="7" t="inlineStr">
        <is>
          <t>% Pemda (tengah)</t>
        </is>
      </c>
      <c r="C3" s="7" t="inlineStr">
        <is>
          <t>Bagian Pemda (Rp M)</t>
        </is>
      </c>
      <c r="D3" s="7" t="inlineStr">
        <is>
          <t>Bagian Mitra (Rp M)</t>
        </is>
      </c>
    </row>
    <row r="4">
      <c r="A4" s="5" t="inlineStr">
        <is>
          <t>Immovable</t>
        </is>
      </c>
      <c r="B4" s="10">
        <f>KALKULASI_MANUAL!C3</f>
        <v/>
      </c>
      <c r="C4" s="11">
        <f>KALKULASI_MANUAL!C5</f>
        <v/>
      </c>
      <c r="D4" s="11">
        <f>KALKULASI_MANUAL!C7</f>
        <v/>
      </c>
    </row>
    <row r="5">
      <c r="A5" s="5" t="inlineStr">
        <is>
          <t>Movable</t>
        </is>
      </c>
      <c r="B5" s="10">
        <f>AVERAGE(ASUMSI!B7,ASUMSI!B8)</f>
        <v/>
      </c>
      <c r="C5" s="11">
        <f>ASUMSI!B4*B5</f>
        <v/>
      </c>
      <c r="D5" s="11">
        <f>ASUMSI!B4-C5</f>
        <v/>
      </c>
    </row>
    <row r="6">
      <c r="A6" s="5" t="inlineStr">
        <is>
          <t>Kombinasi Lahan+Bangunan</t>
        </is>
      </c>
      <c r="B6" s="10">
        <f>ASUMSI!B9</f>
        <v/>
      </c>
      <c r="C6" s="11">
        <f>ASUMSI!B4*B6</f>
        <v/>
      </c>
      <c r="D6" s="11">
        <f>ASUMSI!B4-C6</f>
        <v/>
      </c>
    </row>
    <row r="7"/>
    <row r="8">
      <c r="A8" s="7" t="inlineStr">
        <is>
          <t>Pengecek Batas Masa Konsesi</t>
        </is>
      </c>
      <c r="B8" s="2" t="n"/>
      <c r="C8" s="2" t="n"/>
      <c r="D8" s="2" t="n"/>
      <c r="E8" s="3" t="n"/>
    </row>
    <row r="9">
      <c r="A9" s="7" t="inlineStr">
        <is>
          <t>Sektor</t>
        </is>
      </c>
      <c r="B9" s="7" t="inlineStr">
        <is>
          <t>Batas Maks (tahun)</t>
        </is>
      </c>
      <c r="C9" s="7" t="inlineStr">
        <is>
          <t>Masa Diajukan (tahun)</t>
        </is>
      </c>
      <c r="D9" s="7" t="inlineStr">
        <is>
          <t>Status</t>
        </is>
      </c>
    </row>
    <row r="10">
      <c r="A10" s="5" t="inlineStr">
        <is>
          <t>Jalan Tol</t>
        </is>
      </c>
      <c r="B10" s="13">
        <f>ASUMSI!B10</f>
        <v/>
      </c>
      <c r="C10" s="13" t="n">
        <v>45</v>
      </c>
      <c r="D10">
        <f>IF(C10&lt;=B10,"SESUAI batas","MELEBIHI batas maksimum")</f>
        <v/>
      </c>
    </row>
    <row r="11">
      <c r="A11" s="5" t="inlineStr">
        <is>
          <t>Air Minum</t>
        </is>
      </c>
      <c r="B11" s="13">
        <f>ASUMSI!B11</f>
        <v/>
      </c>
      <c r="C11" s="13" t="n">
        <v>25</v>
      </c>
      <c r="D11">
        <f>IF(C11&lt;=B11,"SESUAI batas","MELEBIHI batas maksimum")</f>
        <v/>
      </c>
    </row>
    <row r="12">
      <c r="A12" s="5" t="inlineStr">
        <is>
          <t>BMD Umum</t>
        </is>
      </c>
      <c r="B12" s="13">
        <f>ASUMSI!B12</f>
        <v/>
      </c>
      <c r="C12" s="13" t="n">
        <v>35</v>
      </c>
      <c r="D12">
        <f>IF(C12&lt;=B12,"SESUAI batas","MELEBIHI batas maksimum")</f>
        <v/>
      </c>
    </row>
  </sheetData>
  <mergeCells count="2">
    <mergeCell ref="A1:E1"/>
    <mergeCell ref="A8:E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34" customWidth="1" min="4" max="4"/>
  </cols>
  <sheetData>
    <row r="1" ht="28" customHeight="1">
      <c r="A1" s="1" t="inlineStr">
        <is>
          <t>Pilih Skema: BGS vs BOT vs BOO</t>
        </is>
      </c>
      <c r="B1" s="2" t="n"/>
      <c r="C1" s="2" t="n"/>
      <c r="D1" s="3" t="n"/>
    </row>
    <row r="2"/>
    <row r="3">
      <c r="A3" s="7" t="inlineStr">
        <is>
          <t>Skema</t>
        </is>
      </c>
      <c r="B3" s="7" t="inlineStr">
        <is>
          <t>Kepemilikan Selama Konsesi</t>
        </is>
      </c>
      <c r="C3" s="7" t="inlineStr">
        <is>
          <t>Alih ke Pemerintah</t>
        </is>
      </c>
      <c r="D3" s="7" t="inlineStr">
        <is>
          <t>Cocok Untuk</t>
        </is>
      </c>
    </row>
    <row r="4" ht="32" customHeight="1">
      <c r="A4" s="5" t="inlineStr">
        <is>
          <t>BGS (Bangun Guna Serah)</t>
        </is>
      </c>
      <c r="B4" s="6" t="inlineStr">
        <is>
          <t>Badan Usaha</t>
        </is>
      </c>
      <c r="C4" s="6" t="inlineStr">
        <is>
          <t>Setelah masa konsesi selesai</t>
        </is>
      </c>
      <c r="D4" s="6" t="inlineStr">
        <is>
          <t>Pemda ingin aset kembali &amp; tetap kendalikan lahan</t>
        </is>
      </c>
    </row>
    <row r="5" ht="32" customHeight="1">
      <c r="A5" s="5" t="inlineStr">
        <is>
          <t>BSG (Bangun Serah Guna)</t>
        </is>
      </c>
      <c r="B5" s="6" t="inlineStr">
        <is>
          <t>Pemerintah (langsung diserahkan)</t>
        </is>
      </c>
      <c r="C5" s="6" t="inlineStr">
        <is>
          <t>Sejak awal, BU hanya mengoperasikan</t>
        </is>
      </c>
      <c r="D5" s="6" t="inlineStr">
        <is>
          <t>Pemda ingin kontrol penuh aset sejak awal</t>
        </is>
      </c>
    </row>
    <row r="6" ht="32" customHeight="1">
      <c r="A6" s="5" t="inlineStr">
        <is>
          <t>BOT (Build-Operate-Transfer)</t>
        </is>
      </c>
      <c r="B6" s="6" t="inlineStr">
        <is>
          <t>Badan Usaha</t>
        </is>
      </c>
      <c r="C6" s="6" t="inlineStr">
        <is>
          <t>Setelah masa konsesi selesai</t>
        </is>
      </c>
      <c r="D6" s="6" t="inlineStr">
        <is>
          <t>Proyek infrastruktur besar (tol, bandara)</t>
        </is>
      </c>
    </row>
    <row r="7" ht="32" customHeight="1">
      <c r="A7" s="5" t="inlineStr">
        <is>
          <t>BOO (Build-Own-Operate)</t>
        </is>
      </c>
      <c r="B7" s="6" t="inlineStr">
        <is>
          <t>Badan Usaha selamanya</t>
        </is>
      </c>
      <c r="C7" s="6" t="inlineStr">
        <is>
          <t>Tidak ada alih kepemilikan</t>
        </is>
      </c>
      <c r="D7" s="6" t="inlineStr">
        <is>
          <t>Aset komersial murni, minim kepentingan strategis negara</t>
        </is>
      </c>
    </row>
    <row r="8"/>
    <row r="9">
      <c r="A9" s="4" t="inlineStr">
        <is>
          <t>Rekomendasi Otomatis</t>
        </is>
      </c>
      <c r="B9" s="14">
        <f>IF(KALKULASI_OTOMATIS!D10="SESUAI batas","Jalan Tol -&gt; BOT lazim dipakai (lihat skema di atas)","Cek ulang batas masa konsesi dulu")</f>
        <v/>
      </c>
    </row>
  </sheetData>
  <mergeCells count="2">
    <mergeCell ref="A1:D1"/>
    <mergeCell ref="B9:D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Skema KPBU/BMD dan Cara Verifikasi</t>
        </is>
      </c>
      <c r="B1" s="2" t="n"/>
      <c r="C1" s="2" t="n"/>
      <c r="D1" s="3" t="n"/>
    </row>
    <row r="2"/>
    <row r="3">
      <c r="A3" s="15" t="inlineStr">
        <is>
          <t>1. Masa konsesi diajukan melebihi batas sektor</t>
        </is>
      </c>
    </row>
    <row r="4">
      <c r="A4" s="5" t="inlineStr">
        <is>
          <t>Diagnosis:</t>
        </is>
      </c>
      <c r="B4" s="6" t="inlineStr">
        <is>
          <t>Perjanjian bisa dibatalkan/direvisi paksa oleh regulator, merusak bankability.</t>
        </is>
      </c>
      <c r="C4" s="2" t="n"/>
      <c r="D4" s="3" t="n"/>
    </row>
    <row r="5">
      <c r="A5" s="5" t="inlineStr">
        <is>
          <t>Verifikasi:</t>
        </is>
      </c>
      <c r="B5" s="16" t="inlineStr">
        <is>
          <t>Cek dulu batas maksimum per sektor (lihat KALKULASI_OTOMATIS baris 10-12) sebelum negosiasi tenor dengan mitra.</t>
        </is>
      </c>
      <c r="C5" s="2" t="n"/>
      <c r="D5" s="3" t="n"/>
    </row>
    <row r="6"/>
    <row r="7">
      <c r="A7" s="15" t="inlineStr">
        <is>
          <t>2. % bagi hasil movable disamakan dengan immovable</t>
        </is>
      </c>
    </row>
    <row r="8">
      <c r="A8" s="5" t="inlineStr">
        <is>
          <t>Diagnosis:</t>
        </is>
      </c>
      <c r="B8" s="6" t="inlineStr">
        <is>
          <t>Pemda kehilangan potensi pendapatan (movable seharusnya % pemda lebih rendah, wajar) atau mitra dirugikan (kalau dibalik).</t>
        </is>
      </c>
      <c r="C8" s="2" t="n"/>
      <c r="D8" s="3" t="n"/>
    </row>
    <row r="9">
      <c r="A9" s="5" t="inlineStr">
        <is>
          <t>Verifikasi:</t>
        </is>
      </c>
      <c r="B9" s="16" t="inlineStr">
        <is>
          <t>Immovable (60-80% pemda) BEDA dari movable (30-50% pemda) -- lihat ASUMSI, jangan disamaratakan.</t>
        </is>
      </c>
      <c r="C9" s="2" t="n"/>
      <c r="D9" s="3" t="n"/>
    </row>
    <row r="10"/>
    <row r="11">
      <c r="A11" s="15" t="inlineStr">
        <is>
          <t>3. BOO dipakai untuk aset strategis negara</t>
        </is>
      </c>
    </row>
    <row r="12">
      <c r="A12" s="5" t="inlineStr">
        <is>
          <t>Diagnosis:</t>
        </is>
      </c>
      <c r="B12" s="6" t="inlineStr">
        <is>
          <t>Pemerintah kehilangan kendali permanen atas aset yang seharusnya strategis (mis. infrastruktur vital).</t>
        </is>
      </c>
      <c r="C12" s="2" t="n"/>
      <c r="D12" s="3" t="n"/>
    </row>
    <row r="13">
      <c r="A13" s="5" t="inlineStr">
        <is>
          <t>Verifikasi:</t>
        </is>
      </c>
      <c r="B13" s="16" t="inlineStr">
        <is>
          <t>BOO hanya cocok aset komersial murni tanpa kepentingan strategis (lihat CONTOH_KASUS kolom 'Cocok Untuk').</t>
        </is>
      </c>
      <c r="C13" s="2" t="n"/>
      <c r="D13" s="3" t="n"/>
    </row>
    <row r="14"/>
    <row r="15">
      <c r="A15" s="15" t="inlineStr">
        <is>
          <t>4. Bagi hasil dihitung dari laba bersih, bukan pendapatan bruto</t>
        </is>
      </c>
    </row>
    <row r="16">
      <c r="A16" s="5" t="inlineStr">
        <is>
          <t>Diagnosis:</t>
        </is>
      </c>
      <c r="B16" s="6" t="inlineStr">
        <is>
          <t>Pemda rentan dirugikan lewat rekayasa biaya operasional mitra.</t>
        </is>
      </c>
      <c r="C16" s="2" t="n"/>
      <c r="D16" s="3" t="n"/>
    </row>
    <row r="17">
      <c r="A17" s="5" t="inlineStr">
        <is>
          <t>Verifikasi:</t>
        </is>
      </c>
      <c r="B17" s="16" t="inlineStr">
        <is>
          <t>Bagi hasil BMD lazimnya dari pendapatan BRUTO pemanfaatan (lihat ASUMSI baris 4), bukan laba setelah biaya mitra.</t>
        </is>
      </c>
      <c r="C17" s="2" t="n"/>
      <c r="D17" s="3" t="n"/>
    </row>
    <row r="18"/>
    <row r="19">
      <c r="A19" s="15" t="inlineStr">
        <is>
          <t>5. Skema kombinasi (lahan+bangunan) dipaksa pakai rentang immovable murni</t>
        </is>
      </c>
    </row>
    <row r="20">
      <c r="A20" s="5" t="inlineStr">
        <is>
          <t>Diagnosis:</t>
        </is>
      </c>
      <c r="B20" s="6" t="inlineStr">
        <is>
          <t>Persentase bagi hasil salah terap, berbeda dari titik kesepakatan lazim ~70/30.</t>
        </is>
      </c>
      <c r="C20" s="2" t="n"/>
      <c r="D20" s="3" t="n"/>
    </row>
    <row r="21">
      <c r="A21" s="5" t="inlineStr">
        <is>
          <t>Verifikasi:</t>
        </is>
      </c>
      <c r="B21" s="16" t="inlineStr">
        <is>
          <t>Kombinasi lahan+bangunan punya titik kesepakatan sendiri (~70% pemda, lihat ASUMSI baris 9), bukan rentang 60-80%.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2026-07-12T12:13:49Z</dcterms:modified>
  <cp:lastModifiedBy>stdsquare2-generator</cp:lastModifiedBy>
</cp:coreProperties>
</file>