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aksi" sheetId="1" state="visible" r:id="rId1"/>
    <sheet xmlns:r="http://schemas.openxmlformats.org/officeDocument/2006/relationships" name="Jurnal-Umum" sheetId="2" state="visible" r:id="rId2"/>
    <sheet xmlns:r="http://schemas.openxmlformats.org/officeDocument/2006/relationships" name="BB-Kas-Tangan" sheetId="3" state="visible" r:id="rId3"/>
    <sheet xmlns:r="http://schemas.openxmlformats.org/officeDocument/2006/relationships" name="BB-Kas-Bank" sheetId="4" state="visible" r:id="rId4"/>
    <sheet xmlns:r="http://schemas.openxmlformats.org/officeDocument/2006/relationships" name="BB-Piutang" sheetId="5" state="visible" r:id="rId5"/>
    <sheet xmlns:r="http://schemas.openxmlformats.org/officeDocument/2006/relationships" name="BB-Persediaan" sheetId="6" state="visible" r:id="rId6"/>
    <sheet xmlns:r="http://schemas.openxmlformats.org/officeDocument/2006/relationships" name="BB-Utang-Usaha" sheetId="7" state="visible" r:id="rId7"/>
    <sheet xmlns:r="http://schemas.openxmlformats.org/officeDocument/2006/relationships" name="BB-Modal" sheetId="8" state="visible" r:id="rId8"/>
    <sheet xmlns:r="http://schemas.openxmlformats.org/officeDocument/2006/relationships" name="BB-Pendapatan" sheetId="9" state="visible" r:id="rId9"/>
    <sheet xmlns:r="http://schemas.openxmlformats.org/officeDocument/2006/relationships" name="BB-Beban-Gaji" sheetId="10" state="visible" r:id="rId10"/>
    <sheet xmlns:r="http://schemas.openxmlformats.org/officeDocument/2006/relationships" name="BB-Peralatan" sheetId="11" state="visible" r:id="rId11"/>
    <sheet xmlns:r="http://schemas.openxmlformats.org/officeDocument/2006/relationships" name="BB-Kendaraan" sheetId="12" state="visible" r:id="rId12"/>
    <sheet xmlns:r="http://schemas.openxmlformats.org/officeDocument/2006/relationships" name="BB-Asuransi-DIM" sheetId="13" state="visible" r:id="rId13"/>
    <sheet xmlns:r="http://schemas.openxmlformats.org/officeDocument/2006/relationships" name="BB-Beban-Sewa" sheetId="14" state="visible" r:id="rId14"/>
    <sheet xmlns:r="http://schemas.openxmlformats.org/officeDocument/2006/relationships" name="BB-Beban-Listrik" sheetId="15" state="visible" r:id="rId15"/>
    <sheet xmlns:r="http://schemas.openxmlformats.org/officeDocument/2006/relationships" name="BB-Beban-Transport" sheetId="16" state="visible" r:id="rId16"/>
    <sheet xmlns:r="http://schemas.openxmlformats.org/officeDocument/2006/relationships" name="BB-Beban-Telkom" sheetId="17" state="visible" r:id="rId17"/>
    <sheet xmlns:r="http://schemas.openxmlformats.org/officeDocument/2006/relationships" name="BB-Beban-Perlengkapan" sheetId="18" state="visible" r:id="rId18"/>
    <sheet xmlns:r="http://schemas.openxmlformats.org/officeDocument/2006/relationships" name="BB-Beban-Iklan" sheetId="19" state="visible" r:id="rId19"/>
    <sheet xmlns:r="http://schemas.openxmlformats.org/officeDocument/2006/relationships" name="BB-Beban-AdmBank" sheetId="20" state="visible" r:id="rId20"/>
    <sheet xmlns:r="http://schemas.openxmlformats.org/officeDocument/2006/relationships" name="Neraca-Saldo" sheetId="21" state="visible" r:id="rId21"/>
    <sheet xmlns:r="http://schemas.openxmlformats.org/officeDocument/2006/relationships" name="Penyesuaian" sheetId="22" state="visible" r:id="rId22"/>
    <sheet xmlns:r="http://schemas.openxmlformats.org/officeDocument/2006/relationships" name="NSD" sheetId="23" state="visible" r:id="rId23"/>
    <sheet xmlns:r="http://schemas.openxmlformats.org/officeDocument/2006/relationships" name="Laporan-LR" sheetId="24" state="visible" r:id="rId24"/>
    <sheet xmlns:r="http://schemas.openxmlformats.org/officeDocument/2006/relationships" name="Laporan-Neraca" sheetId="25" state="visible" r:id="rId25"/>
    <sheet xmlns:r="http://schemas.openxmlformats.org/officeDocument/2006/relationships" name="Arus-Kas" sheetId="26" state="visible" r:id="rId26"/>
    <sheet xmlns:r="http://schemas.openxmlformats.org/officeDocument/2006/relationships" name="Cek-Konsistensi" sheetId="27" state="visible" r:id="rId27"/>
  </sheets>
  <definedNames/>
  <calcPr calcId="124519" calcMode="auto" fullCalcOnLoad="1"/>
</workbook>
</file>

<file path=xl/styles.xml><?xml version="1.0" encoding="utf-8"?>
<styleSheet xmlns="http://schemas.openxmlformats.org/spreadsheetml/2006/main">
  <numFmts count="1">
    <numFmt numFmtId="164" formatCode="&quot;Rp &quot;#,##0;[Red]&quot;(Rp &quot;#,##0&quot;)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95959"/>
      <sz val="10"/>
    </font>
    <font>
      <name val="Calibri"/>
      <b val="1"/>
      <color rgb="00FFFFFF"/>
      <sz val="11"/>
    </font>
    <font>
      <name val="Calibri"/>
      <sz val="11"/>
    </font>
    <font>
      <name val="Calibri"/>
      <b val="1"/>
      <color rgb="001F4E78"/>
      <sz val="11"/>
    </font>
    <font>
      <name val="Calibri"/>
      <b val="1"/>
      <sz val="11"/>
    </font>
    <font>
      <name val="Calibri"/>
      <b val="1"/>
      <color rgb="001F4E78"/>
      <sz val="12"/>
    </font>
    <font>
      <name val="Calibri"/>
      <b val="1"/>
      <color rgb="00FFFFFF"/>
      <sz val="12"/>
    </font>
    <font>
      <name val="Calibri"/>
      <b val="1"/>
      <i val="1"/>
      <sz val="11"/>
    </font>
  </fonts>
  <fills count="8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2E75B6"/>
      </patternFill>
    </fill>
    <fill>
      <patternFill patternType="solid">
        <fgColor rgb="00FFF2CC"/>
      </patternFill>
    </fill>
    <fill>
      <patternFill patternType="solid">
        <fgColor rgb="00DDEBF7"/>
      </patternFill>
    </fill>
    <fill>
      <patternFill patternType="solid">
        <fgColor rgb="00D9E1F2"/>
      </patternFill>
    </fill>
    <fill>
      <patternFill patternType="solid">
        <fgColor rgb="00C6EFCE"/>
      </patternFill>
    </fill>
  </fills>
  <borders count="2">
    <border>
      <left/>
      <right/>
      <top/>
      <bottom/>
      <diagonal/>
    </border>
    <border>
      <left style="thin">
        <color rgb="00808080"/>
      </left>
      <right style="thin">
        <color rgb="00808080"/>
      </right>
      <top style="thin">
        <color rgb="00808080"/>
      </top>
      <bottom style="thin">
        <color rgb="00808080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0" fontId="0" fillId="5" borderId="1" pivotButton="0" quotePrefix="0" xfId="0"/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right" vertical="center"/>
    </xf>
    <xf numFmtId="0" fontId="2" fillId="0" borderId="1" pivotButton="0" quotePrefix="0" xfId="0"/>
    <xf numFmtId="0" fontId="2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/>
    </xf>
    <xf numFmtId="164" fontId="6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 wrapText="1"/>
    </xf>
    <xf numFmtId="0" fontId="0" fillId="6" borderId="1" pivotButton="0" quotePrefix="0" xfId="0"/>
    <xf numFmtId="0" fontId="5" fillId="6" borderId="1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right" vertical="center"/>
    </xf>
    <xf numFmtId="10" fontId="0" fillId="4" borderId="1" applyAlignment="1" pivotButton="0" quotePrefix="0" xfId="0">
      <alignment horizontal="right" vertical="center"/>
    </xf>
    <xf numFmtId="0" fontId="5" fillId="0" borderId="0" pivotButton="0" quotePrefix="0" xfId="0"/>
    <xf numFmtId="164" fontId="4" fillId="0" borderId="1" pivotButton="0" quotePrefix="0" xfId="0"/>
    <xf numFmtId="0" fontId="5" fillId="7" borderId="0" applyAlignment="1" pivotButton="0" quotePrefix="0" xfId="0">
      <alignment horizontal="left" vertical="center" wrapText="1"/>
    </xf>
    <xf numFmtId="0" fontId="5" fillId="5" borderId="1" pivotButton="0" quotePrefix="0" xfId="0"/>
    <xf numFmtId="0" fontId="0" fillId="7" borderId="1" pivotButton="0" quotePrefix="0" xfId="0"/>
    <xf numFmtId="0" fontId="7" fillId="7" borderId="1" pivotButton="0" quotePrefix="0" xfId="0"/>
    <xf numFmtId="164" fontId="7" fillId="7" borderId="1" applyAlignment="1" pivotButton="0" quotePrefix="0" xfId="0">
      <alignment horizontal="right" vertical="center"/>
    </xf>
    <xf numFmtId="0" fontId="0" fillId="2" borderId="1" pivotButton="0" quotePrefix="0" xfId="0"/>
    <xf numFmtId="0" fontId="8" fillId="2" borderId="1" pivotButton="0" quotePrefix="0" xfId="0"/>
    <xf numFmtId="164" fontId="8" fillId="2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 wrapText="1"/>
    </xf>
    <xf numFmtId="0" fontId="5" fillId="0" borderId="1" pivotButton="0" quotePrefix="0" xfId="0"/>
    <xf numFmtId="10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styles" Target="styles.xml" Id="rId28"/><Relationship Type="http://schemas.openxmlformats.org/officeDocument/2006/relationships/theme" Target="theme/theme1.xml" Id="rId2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50" customWidth="1" min="2" max="2"/>
    <col width="12" customWidth="1" min="3" max="3"/>
    <col width="16" customWidth="1" min="4" max="4"/>
    <col width="16" customWidth="1" min="5" max="5"/>
    <col width="45" customWidth="1" min="6" max="6"/>
    <col width="45" customWidth="1" min="7" max="7"/>
  </cols>
  <sheetData>
    <row r="1" ht="26" customHeight="1">
      <c r="A1" s="1" t="inlineStr">
        <is>
          <t>Toko Makmur Jaya - Daftar Transaksi Januari 2026</t>
        </is>
      </c>
    </row>
    <row r="2">
      <c r="A2" s="2" t="inlineStr">
        <is>
          <t>Sheet sumber data. Sel kuning = input nominal transaksi (boleh diubah). Sheet lain otomatis menghitung ulang.</t>
        </is>
      </c>
    </row>
    <row r="4" ht="30" customHeight="1">
      <c r="A4" s="3" t="inlineStr">
        <is>
          <t>No.</t>
        </is>
      </c>
      <c r="B4" s="3" t="inlineStr">
        <is>
          <t>Akun Neraca Awal (1 Jan 2026)</t>
        </is>
      </c>
      <c r="C4" s="3" t="inlineStr">
        <is>
          <t>Ref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Keterangan</t>
        </is>
      </c>
      <c r="G4" t="inlineStr"/>
    </row>
    <row r="5">
      <c r="A5" s="4" t="n">
        <v>1</v>
      </c>
      <c r="B5" s="5" t="inlineStr">
        <is>
          <t>Kas di Tangan</t>
        </is>
      </c>
      <c r="C5" s="4" t="inlineStr">
        <is>
          <t>110</t>
        </is>
      </c>
      <c r="D5" s="6" t="n">
        <v>12000000</v>
      </c>
      <c r="E5" s="7" t="n">
        <v>0</v>
      </c>
      <c r="F5" s="5" t="inlineStr">
        <is>
          <t>Saldo awal kas togok</t>
        </is>
      </c>
    </row>
    <row r="6">
      <c r="A6" s="4" t="n">
        <v>2</v>
      </c>
      <c r="B6" s="5" t="inlineStr">
        <is>
          <t>Kas di Bank</t>
        </is>
      </c>
      <c r="C6" s="4" t="inlineStr">
        <is>
          <t>111</t>
        </is>
      </c>
      <c r="D6" s="6" t="n">
        <v>25000000</v>
      </c>
      <c r="E6" s="7" t="n">
        <v>0</v>
      </c>
      <c r="F6" s="5" t="inlineStr">
        <is>
          <t>Saldo awal rekening BCA</t>
        </is>
      </c>
    </row>
    <row r="7">
      <c r="A7" s="4" t="n">
        <v>3</v>
      </c>
      <c r="B7" s="5" t="inlineStr">
        <is>
          <t>Piutang Usaha</t>
        </is>
      </c>
      <c r="C7" s="4" t="inlineStr">
        <is>
          <t>113</t>
        </is>
      </c>
      <c r="D7" s="6" t="n">
        <v>8000000</v>
      </c>
      <c r="E7" s="7" t="n">
        <v>0</v>
      </c>
      <c r="F7" s="5" t="inlineStr">
        <is>
          <t>Piutang pelanggan lama</t>
        </is>
      </c>
    </row>
    <row r="8">
      <c r="A8" s="4" t="n">
        <v>4</v>
      </c>
      <c r="B8" s="5" t="inlineStr">
        <is>
          <t>Persediaan Barang Dagang</t>
        </is>
      </c>
      <c r="C8" s="4" t="inlineStr">
        <is>
          <t>115</t>
        </is>
      </c>
      <c r="D8" s="6" t="n">
        <v>30000000</v>
      </c>
      <c r="E8" s="7" t="n">
        <v>0</v>
      </c>
      <c r="F8" s="5" t="inlineStr">
        <is>
          <t>Opname awal</t>
        </is>
      </c>
    </row>
    <row r="9">
      <c r="A9" s="4" t="n">
        <v>5</v>
      </c>
      <c r="B9" s="5" t="inlineStr">
        <is>
          <t>Asuransi Dibayar di Muka</t>
        </is>
      </c>
      <c r="C9" s="4" t="inlineStr">
        <is>
          <t>118</t>
        </is>
      </c>
      <c r="D9" s="6" t="n">
        <v>1200000</v>
      </c>
      <c r="E9" s="7" t="n">
        <v>0</v>
      </c>
      <c r="F9" s="5" t="inlineStr">
        <is>
          <t>Premi 12 bulan (sisa)</t>
        </is>
      </c>
    </row>
    <row r="10">
      <c r="A10" s="4" t="n">
        <v>6</v>
      </c>
      <c r="B10" s="5" t="inlineStr">
        <is>
          <t>Peralatan Toko</t>
        </is>
      </c>
      <c r="C10" s="4" t="inlineStr">
        <is>
          <t>122</t>
        </is>
      </c>
      <c r="D10" s="6" t="n">
        <v>20000000</v>
      </c>
      <c r="E10" s="7" t="n">
        <v>0</v>
      </c>
      <c r="F10" s="5" t="inlineStr">
        <is>
          <t>Rak, lemari es, kassa</t>
        </is>
      </c>
    </row>
    <row r="11">
      <c r="A11" s="4" t="n">
        <v>7</v>
      </c>
      <c r="B11" s="5" t="inlineStr">
        <is>
          <t>Kendaraan</t>
        </is>
      </c>
      <c r="C11" s="4" t="inlineStr">
        <is>
          <t>125</t>
        </is>
      </c>
      <c r="D11" s="6" t="n">
        <v>25000000</v>
      </c>
      <c r="E11" s="7" t="n">
        <v>0</v>
      </c>
      <c r="F11" s="5" t="inlineStr">
        <is>
          <t>Motor pengiriman</t>
        </is>
      </c>
    </row>
    <row r="12">
      <c r="A12" s="4" t="n">
        <v>8</v>
      </c>
      <c r="B12" s="5" t="inlineStr">
        <is>
          <t>Utang Usaha</t>
        </is>
      </c>
      <c r="C12" s="4" t="inlineStr">
        <is>
          <t>211</t>
        </is>
      </c>
      <c r="D12" s="7" t="n">
        <v>0</v>
      </c>
      <c r="E12" s="6" t="n">
        <v>20000000</v>
      </c>
      <c r="F12" s="5" t="inlineStr">
        <is>
          <t>Utang ke supplier lama</t>
        </is>
      </c>
    </row>
    <row r="13">
      <c r="A13" s="4" t="n">
        <v>9</v>
      </c>
      <c r="B13" s="5" t="inlineStr">
        <is>
          <t>Modal Budi</t>
        </is>
      </c>
      <c r="C13" s="4" t="inlineStr">
        <is>
          <t>311</t>
        </is>
      </c>
      <c r="D13" s="7" t="n">
        <v>0</v>
      </c>
      <c r="E13" s="6" t="n">
        <v>101200000</v>
      </c>
      <c r="F13" s="5" t="inlineStr">
        <is>
          <t>Setoran awal + saldo laba</t>
        </is>
      </c>
    </row>
    <row r="14">
      <c r="A14" s="8" t="n"/>
      <c r="B14" s="9" t="inlineStr">
        <is>
          <t>TOTAL NERACA AWAL</t>
        </is>
      </c>
      <c r="C14" s="8" t="n"/>
      <c r="D14" s="10">
        <f>SUM(D5:D13)</f>
        <v/>
      </c>
      <c r="E14" s="10">
        <f>SUM(E5:E13)</f>
        <v/>
      </c>
      <c r="F14" s="8" t="n"/>
    </row>
    <row r="16" ht="30" customHeight="1">
      <c r="A16" s="3" t="inlineStr">
        <is>
          <t>No.</t>
        </is>
      </c>
      <c r="B16" s="3" t="inlineStr">
        <is>
          <t>Tanggal</t>
        </is>
      </c>
      <c r="C16" s="3" t="inlineStr">
        <is>
          <t>Akun</t>
        </is>
      </c>
      <c r="D16" s="3" t="inlineStr">
        <is>
          <t>Ref</t>
        </is>
      </c>
      <c r="E16" s="3" t="inlineStr">
        <is>
          <t>Debet (Rp)</t>
        </is>
      </c>
      <c r="F16" s="3" t="inlineStr">
        <is>
          <t>Kredit (Rp)</t>
        </is>
      </c>
      <c r="G16" s="3" t="inlineStr">
        <is>
          <t>Keterangan</t>
        </is>
      </c>
    </row>
    <row r="17">
      <c r="A17" s="4" t="inlineStr">
        <is>
          <t>01</t>
        </is>
      </c>
      <c r="B17" s="4" t="inlineStr">
        <is>
          <t>02/01</t>
        </is>
      </c>
      <c r="C17" s="5" t="inlineStr">
        <is>
          <t>Kas di Bank</t>
        </is>
      </c>
      <c r="D17" s="4" t="inlineStr">
        <is>
          <t>111</t>
        </is>
      </c>
      <c r="E17" s="6" t="n">
        <v>25000000</v>
      </c>
      <c r="F17" s="6" t="n"/>
      <c r="G17" s="5" t="inlineStr">
        <is>
          <t>Setoran modal tambahan Pak Budi</t>
        </is>
      </c>
    </row>
    <row r="18">
      <c r="A18" s="4" t="inlineStr"/>
      <c r="B18" s="4" t="inlineStr"/>
      <c r="C18" s="5" t="inlineStr">
        <is>
          <t>Modal Budi</t>
        </is>
      </c>
      <c r="D18" s="4" t="inlineStr">
        <is>
          <t>311</t>
        </is>
      </c>
      <c r="E18" s="6" t="n"/>
      <c r="F18" s="6" t="n">
        <v>25000000</v>
      </c>
      <c r="G18" s="5" t="inlineStr">
        <is>
          <t>Transfer ke rekening toko</t>
        </is>
      </c>
    </row>
    <row r="19">
      <c r="A19" s="4" t="inlineStr">
        <is>
          <t>02</t>
        </is>
      </c>
      <c r="B19" s="4" t="inlineStr">
        <is>
          <t>03/01</t>
        </is>
      </c>
      <c r="C19" s="5" t="inlineStr">
        <is>
          <t>Persediaan</t>
        </is>
      </c>
      <c r="D19" s="4" t="inlineStr">
        <is>
          <t>115</t>
        </is>
      </c>
      <c r="E19" s="6" t="n">
        <v>15000000</v>
      </c>
      <c r="F19" s="6" t="n"/>
      <c r="G19" s="5" t="inlineStr">
        <is>
          <t>Pembelian tunai PT Sentosa Jaya</t>
        </is>
      </c>
    </row>
    <row r="20">
      <c r="A20" s="4" t="inlineStr"/>
      <c r="B20" s="4" t="inlineStr"/>
      <c r="C20" s="5" t="inlineStr">
        <is>
          <t>Kas di Bank</t>
        </is>
      </c>
      <c r="D20" s="4" t="inlineStr">
        <is>
          <t>111</t>
        </is>
      </c>
      <c r="E20" s="6" t="n"/>
      <c r="F20" s="6" t="n">
        <v>15000000</v>
      </c>
      <c r="G20" s="5" t="inlineStr">
        <is>
          <t>Transfer BCA</t>
        </is>
      </c>
    </row>
    <row r="21">
      <c r="A21" s="4" t="inlineStr">
        <is>
          <t>03</t>
        </is>
      </c>
      <c r="B21" s="4" t="inlineStr">
        <is>
          <t>04/01</t>
        </is>
      </c>
      <c r="C21" s="5" t="inlineStr">
        <is>
          <t>Peralatan Toko</t>
        </is>
      </c>
      <c r="D21" s="4" t="inlineStr">
        <is>
          <t>122</t>
        </is>
      </c>
      <c r="E21" s="6" t="n">
        <v>6000000</v>
      </c>
      <c r="F21" s="6" t="n"/>
      <c r="G21" s="5" t="inlineStr">
        <is>
          <t>Beli rak display baru</t>
        </is>
      </c>
    </row>
    <row r="22">
      <c r="A22" s="4" t="inlineStr"/>
      <c r="B22" s="4" t="inlineStr"/>
      <c r="C22" s="5" t="inlineStr">
        <is>
          <t>Utang Usaha</t>
        </is>
      </c>
      <c r="D22" s="4" t="inlineStr">
        <is>
          <t>211</t>
        </is>
      </c>
      <c r="E22" s="6" t="n"/>
      <c r="F22" s="6" t="n">
        <v>6000000</v>
      </c>
      <c r="G22" s="5" t="inlineStr">
        <is>
          <t>Kredit 30 hari Toko Bengkel Jaya</t>
        </is>
      </c>
    </row>
    <row r="23">
      <c r="A23" s="4" t="inlineStr">
        <is>
          <t>04</t>
        </is>
      </c>
      <c r="B23" s="4" t="inlineStr">
        <is>
          <t>05/01</t>
        </is>
      </c>
      <c r="C23" s="5" t="inlineStr">
        <is>
          <t>Piutang Usaha</t>
        </is>
      </c>
      <c r="D23" s="4" t="inlineStr">
        <is>
          <t>113</t>
        </is>
      </c>
      <c r="E23" s="6" t="n">
        <v>9000000</v>
      </c>
      <c r="F23" s="6" t="n"/>
      <c r="G23" s="5" t="inlineStr">
        <is>
          <t>Penjualan kredit Warung Bu Sari</t>
        </is>
      </c>
    </row>
    <row r="24">
      <c r="A24" s="4" t="inlineStr"/>
      <c r="B24" s="4" t="inlineStr"/>
      <c r="C24" s="5" t="inlineStr">
        <is>
          <t>Pendapatan Penjualan</t>
        </is>
      </c>
      <c r="D24" s="4" t="inlineStr">
        <is>
          <t>411</t>
        </is>
      </c>
      <c r="E24" s="6" t="n"/>
      <c r="F24" s="6" t="n">
        <v>9000000</v>
      </c>
      <c r="G24" s="5" t="inlineStr">
        <is>
          <t>Faktur WS-001, JT 30 hari</t>
        </is>
      </c>
    </row>
    <row r="25">
      <c r="A25" s="4" t="inlineStr">
        <is>
          <t>05</t>
        </is>
      </c>
      <c r="B25" s="4" t="inlineStr">
        <is>
          <t>06/01</t>
        </is>
      </c>
      <c r="C25" s="5" t="inlineStr">
        <is>
          <t>Beban Sewa</t>
        </is>
      </c>
      <c r="D25" s="4" t="inlineStr">
        <is>
          <t>521</t>
        </is>
      </c>
      <c r="E25" s="6" t="n">
        <v>4000000</v>
      </c>
      <c r="F25" s="6" t="n"/>
      <c r="G25" s="5" t="inlineStr">
        <is>
          <t>Sewa kios Januari (tunai)</t>
        </is>
      </c>
    </row>
    <row r="26">
      <c r="A26" s="4" t="inlineStr"/>
      <c r="B26" s="4" t="inlineStr"/>
      <c r="C26" s="5" t="inlineStr">
        <is>
          <t>Kas di Tangan</t>
        </is>
      </c>
      <c r="D26" s="4" t="inlineStr">
        <is>
          <t>110</t>
        </is>
      </c>
      <c r="E26" s="6" t="n"/>
      <c r="F26" s="6" t="n">
        <v>4000000</v>
      </c>
      <c r="G26" s="5" t="inlineStr">
        <is>
          <t>Dibayar ke Pak RW</t>
        </is>
      </c>
    </row>
    <row r="27">
      <c r="A27" s="4" t="inlineStr">
        <is>
          <t>06</t>
        </is>
      </c>
      <c r="B27" s="4" t="inlineStr">
        <is>
          <t>07/01</t>
        </is>
      </c>
      <c r="C27" s="5" t="inlineStr">
        <is>
          <t>Persediaan</t>
        </is>
      </c>
      <c r="D27" s="4" t="inlineStr">
        <is>
          <t>115</t>
        </is>
      </c>
      <c r="E27" s="6" t="n">
        <v>10000000</v>
      </c>
      <c r="F27" s="6" t="n"/>
      <c r="G27" s="5" t="inlineStr">
        <is>
          <t>Beli stok kredit PT Sentosa</t>
        </is>
      </c>
    </row>
    <row r="28">
      <c r="A28" s="4" t="inlineStr"/>
      <c r="B28" s="4" t="inlineStr"/>
      <c r="C28" s="5" t="inlineStr">
        <is>
          <t>Utang Usaha</t>
        </is>
      </c>
      <c r="D28" s="4" t="inlineStr">
        <is>
          <t>211</t>
        </is>
      </c>
      <c r="E28" s="6" t="n"/>
      <c r="F28" s="6" t="n">
        <v>10000000</v>
      </c>
      <c r="G28" s="5" t="inlineStr">
        <is>
          <t>Faktur SJ-007, JT 15/02</t>
        </is>
      </c>
    </row>
    <row r="29">
      <c r="A29" s="4" t="inlineStr">
        <is>
          <t>07</t>
        </is>
      </c>
      <c r="B29" s="4" t="inlineStr">
        <is>
          <t>08/01</t>
        </is>
      </c>
      <c r="C29" s="5" t="inlineStr">
        <is>
          <t>Kas di Tangan</t>
        </is>
      </c>
      <c r="D29" s="4" t="inlineStr">
        <is>
          <t>110</t>
        </is>
      </c>
      <c r="E29" s="6" t="n">
        <v>22000000</v>
      </c>
      <c r="F29" s="6" t="n"/>
      <c r="G29" s="5" t="inlineStr">
        <is>
          <t>Penjualan tunai minggu I (1-7 Jan)</t>
        </is>
      </c>
    </row>
    <row r="30">
      <c r="A30" s="4" t="inlineStr"/>
      <c r="B30" s="4" t="inlineStr"/>
      <c r="C30" s="5" t="inlineStr">
        <is>
          <t>Pendapatan Penjualan</t>
        </is>
      </c>
      <c r="D30" s="4" t="inlineStr">
        <is>
          <t>411</t>
        </is>
      </c>
      <c r="E30" s="6" t="n"/>
      <c r="F30" s="6" t="n">
        <v>22000000</v>
      </c>
      <c r="G30" s="5" t="inlineStr">
        <is>
          <t>Rekap struk kasir harian</t>
        </is>
      </c>
    </row>
    <row r="31">
      <c r="A31" s="4" t="inlineStr">
        <is>
          <t>08</t>
        </is>
      </c>
      <c r="B31" s="4" t="inlineStr">
        <is>
          <t>09/01</t>
        </is>
      </c>
      <c r="C31" s="5" t="inlineStr">
        <is>
          <t>Kas di Bank</t>
        </is>
      </c>
      <c r="D31" s="4" t="inlineStr">
        <is>
          <t>111</t>
        </is>
      </c>
      <c r="E31" s="6" t="n">
        <v>3000000</v>
      </c>
      <c r="F31" s="6" t="n"/>
      <c r="G31" s="5" t="inlineStr">
        <is>
          <t>Pelunasan piutang pelanggan lama</t>
        </is>
      </c>
    </row>
    <row r="32">
      <c r="A32" s="4" t="inlineStr"/>
      <c r="B32" s="4" t="inlineStr"/>
      <c r="C32" s="5" t="inlineStr">
        <is>
          <t>Piutang Usaha</t>
        </is>
      </c>
      <c r="D32" s="4" t="inlineStr">
        <is>
          <t>113</t>
        </is>
      </c>
      <c r="E32" s="6" t="n"/>
      <c r="F32" s="6" t="n">
        <v>3000000</v>
      </c>
      <c r="G32" s="5" t="inlineStr">
        <is>
          <t>Pelunasan piutang neraca awal</t>
        </is>
      </c>
    </row>
    <row r="33">
      <c r="A33" s="4" t="inlineStr">
        <is>
          <t>09</t>
        </is>
      </c>
      <c r="B33" s="4" t="inlineStr">
        <is>
          <t>10/01</t>
        </is>
      </c>
      <c r="C33" s="5" t="inlineStr">
        <is>
          <t>Utang Usaha</t>
        </is>
      </c>
      <c r="D33" s="4" t="inlineStr">
        <is>
          <t>211</t>
        </is>
      </c>
      <c r="E33" s="6" t="n">
        <v>5000000</v>
      </c>
      <c r="F33" s="6" t="n"/>
      <c r="G33" s="5" t="inlineStr">
        <is>
          <t>Pembayaran ke supplier lama</t>
        </is>
      </c>
    </row>
    <row r="34">
      <c r="A34" s="4" t="inlineStr"/>
      <c r="B34" s="4" t="inlineStr"/>
      <c r="C34" s="5" t="inlineStr">
        <is>
          <t>Kas di Bank</t>
        </is>
      </c>
      <c r="D34" s="4" t="inlineStr">
        <is>
          <t>111</t>
        </is>
      </c>
      <c r="E34" s="6" t="n"/>
      <c r="F34" s="6" t="n">
        <v>5000000</v>
      </c>
      <c r="G34" s="5" t="inlineStr">
        <is>
          <t>Transfer pelunasan utang</t>
        </is>
      </c>
    </row>
    <row r="35">
      <c r="A35" s="4" t="inlineStr">
        <is>
          <t>10</t>
        </is>
      </c>
      <c r="B35" s="4" t="inlineStr">
        <is>
          <t>12/01</t>
        </is>
      </c>
      <c r="C35" s="5" t="inlineStr">
        <is>
          <t>Beban Perlengkapan</t>
        </is>
      </c>
      <c r="D35" s="4" t="inlineStr">
        <is>
          <t>561</t>
        </is>
      </c>
      <c r="E35" s="6" t="n">
        <v>500000</v>
      </c>
      <c r="F35" s="6" t="n"/>
      <c r="G35" s="5" t="inlineStr">
        <is>
          <t>Beli ATK dan plastik kresek</t>
        </is>
      </c>
    </row>
    <row r="36">
      <c r="A36" s="4" t="inlineStr"/>
      <c r="B36" s="4" t="inlineStr"/>
      <c r="C36" s="5" t="inlineStr">
        <is>
          <t>Kas di Tangan</t>
        </is>
      </c>
      <c r="D36" s="4" t="inlineStr">
        <is>
          <t>110</t>
        </is>
      </c>
      <c r="E36" s="6" t="n"/>
      <c r="F36" s="6" t="n">
        <v>500000</v>
      </c>
      <c r="G36" s="5" t="inlineStr">
        <is>
          <t>Bon Toko Atlas</t>
        </is>
      </c>
    </row>
    <row r="37">
      <c r="A37" s="4" t="inlineStr">
        <is>
          <t>11</t>
        </is>
      </c>
      <c r="B37" s="4" t="inlineStr">
        <is>
          <t>15/01</t>
        </is>
      </c>
      <c r="C37" s="5" t="inlineStr">
        <is>
          <t>Beban Gaji</t>
        </is>
      </c>
      <c r="D37" s="4" t="inlineStr">
        <is>
          <t>511</t>
        </is>
      </c>
      <c r="E37" s="6" t="n">
        <v>3000000</v>
      </c>
      <c r="F37" s="6" t="n"/>
      <c r="G37" s="5" t="inlineStr">
        <is>
          <t>Gaji pegawai paruh bulan</t>
        </is>
      </c>
    </row>
    <row r="38">
      <c r="A38" s="4" t="inlineStr"/>
      <c r="B38" s="4" t="inlineStr"/>
      <c r="C38" s="5" t="inlineStr">
        <is>
          <t>Kas di Tangan</t>
        </is>
      </c>
      <c r="D38" s="4" t="inlineStr">
        <is>
          <t>110</t>
        </is>
      </c>
      <c r="E38" s="6" t="n"/>
      <c r="F38" s="6" t="n">
        <v>3000000</v>
      </c>
      <c r="G38" s="5" t="inlineStr">
        <is>
          <t>Dibayar tunai ke 2 karyawan</t>
        </is>
      </c>
    </row>
    <row r="39">
      <c r="A39" s="4" t="inlineStr">
        <is>
          <t>12</t>
        </is>
      </c>
      <c r="B39" s="4" t="inlineStr">
        <is>
          <t>17/01</t>
        </is>
      </c>
      <c r="C39" s="5" t="inlineStr">
        <is>
          <t>Beban Listrik &amp; Air</t>
        </is>
      </c>
      <c r="D39" s="4" t="inlineStr">
        <is>
          <t>531</t>
        </is>
      </c>
      <c r="E39" s="6" t="n">
        <v>800000</v>
      </c>
      <c r="F39" s="6" t="n"/>
      <c r="G39" s="5" t="inlineStr">
        <is>
          <t>Tagihan PLN + PDAM</t>
        </is>
      </c>
    </row>
    <row r="40">
      <c r="A40" s="4" t="inlineStr"/>
      <c r="B40" s="4" t="inlineStr"/>
      <c r="C40" s="5" t="inlineStr">
        <is>
          <t>Kas di Bank</t>
        </is>
      </c>
      <c r="D40" s="4" t="inlineStr">
        <is>
          <t>111</t>
        </is>
      </c>
      <c r="E40" s="6" t="n"/>
      <c r="F40" s="6" t="n">
        <v>800000</v>
      </c>
      <c r="G40" s="5" t="inlineStr">
        <is>
          <t>Debit otomatis</t>
        </is>
      </c>
    </row>
    <row r="41">
      <c r="A41" s="4" t="inlineStr">
        <is>
          <t>13</t>
        </is>
      </c>
      <c r="B41" s="4" t="inlineStr">
        <is>
          <t>18/01</t>
        </is>
      </c>
      <c r="C41" s="5" t="inlineStr">
        <is>
          <t>Kas di Tangan</t>
        </is>
      </c>
      <c r="D41" s="4" t="inlineStr">
        <is>
          <t>110</t>
        </is>
      </c>
      <c r="E41" s="6" t="n">
        <v>25000000</v>
      </c>
      <c r="F41" s="6" t="n"/>
      <c r="G41" s="5" t="inlineStr">
        <is>
          <t>Penjualan tunai minggu II (8-17 Jan)</t>
        </is>
      </c>
    </row>
    <row r="42">
      <c r="A42" s="4" t="inlineStr"/>
      <c r="B42" s="4" t="inlineStr"/>
      <c r="C42" s="5" t="inlineStr">
        <is>
          <t>Pendapatan Penjualan</t>
        </is>
      </c>
      <c r="D42" s="4" t="inlineStr">
        <is>
          <t>411</t>
        </is>
      </c>
      <c r="E42" s="6" t="n"/>
      <c r="F42" s="6" t="n">
        <v>25000000</v>
      </c>
      <c r="G42" s="5" t="inlineStr">
        <is>
          <t>Rekap struk kasir</t>
        </is>
      </c>
    </row>
    <row r="43">
      <c r="A43" s="4" t="inlineStr">
        <is>
          <t>14</t>
        </is>
      </c>
      <c r="B43" s="4" t="inlineStr">
        <is>
          <t>20/01</t>
        </is>
      </c>
      <c r="C43" s="5" t="inlineStr">
        <is>
          <t>Persediaan</t>
        </is>
      </c>
      <c r="D43" s="4" t="inlineStr">
        <is>
          <t>115</t>
        </is>
      </c>
      <c r="E43" s="6" t="n">
        <v>8000000</v>
      </c>
      <c r="F43" s="6" t="n"/>
      <c r="G43" s="5" t="inlineStr">
        <is>
          <t>Restok kredit PT Sentosa</t>
        </is>
      </c>
    </row>
    <row r="44">
      <c r="A44" s="4" t="inlineStr"/>
      <c r="B44" s="4" t="inlineStr"/>
      <c r="C44" s="5" t="inlineStr">
        <is>
          <t>Utang Usaha</t>
        </is>
      </c>
      <c r="D44" s="4" t="inlineStr">
        <is>
          <t>211</t>
        </is>
      </c>
      <c r="E44" s="6" t="n"/>
      <c r="F44" s="6" t="n">
        <v>8000000</v>
      </c>
      <c r="G44" s="5" t="inlineStr">
        <is>
          <t>Faktur SJ-021, JT 05/02</t>
        </is>
      </c>
    </row>
    <row r="45">
      <c r="A45" s="4" t="inlineStr">
        <is>
          <t>15</t>
        </is>
      </c>
      <c r="B45" s="4" t="inlineStr">
        <is>
          <t>22/01</t>
        </is>
      </c>
      <c r="C45" s="5" t="inlineStr">
        <is>
          <t>Piutang Usaha</t>
        </is>
      </c>
      <c r="D45" s="4" t="inlineStr">
        <is>
          <t>113</t>
        </is>
      </c>
      <c r="E45" s="6" t="n">
        <v>6000000</v>
      </c>
      <c r="F45" s="6" t="n"/>
      <c r="G45" s="5" t="inlineStr">
        <is>
          <t>Penjualan kredit Kantor Pos Cabang</t>
        </is>
      </c>
    </row>
    <row r="46">
      <c r="A46" s="4" t="inlineStr"/>
      <c r="B46" s="4" t="inlineStr"/>
      <c r="C46" s="5" t="inlineStr">
        <is>
          <t>Pendapatan Penjualan</t>
        </is>
      </c>
      <c r="D46" s="4" t="inlineStr">
        <is>
          <t>411</t>
        </is>
      </c>
      <c r="E46" s="6" t="n"/>
      <c r="F46" s="6" t="n">
        <v>6000000</v>
      </c>
      <c r="G46" s="5" t="inlineStr">
        <is>
          <t>Faktur KP-003</t>
        </is>
      </c>
    </row>
    <row r="47">
      <c r="A47" s="4" t="inlineStr">
        <is>
          <t>16</t>
        </is>
      </c>
      <c r="B47" s="4" t="inlineStr">
        <is>
          <t>24/01</t>
        </is>
      </c>
      <c r="C47" s="5" t="inlineStr">
        <is>
          <t>Beban Iklan</t>
        </is>
      </c>
      <c r="D47" s="4" t="inlineStr">
        <is>
          <t>571</t>
        </is>
      </c>
      <c r="E47" s="6" t="n">
        <v>400000</v>
      </c>
      <c r="F47" s="6" t="n"/>
      <c r="G47" s="5" t="inlineStr">
        <is>
          <t>Spanduk promo Imlek</t>
        </is>
      </c>
    </row>
    <row r="48">
      <c r="A48" s="4" t="inlineStr"/>
      <c r="B48" s="4" t="inlineStr"/>
      <c r="C48" s="5" t="inlineStr">
        <is>
          <t>Kas di Bank</t>
        </is>
      </c>
      <c r="D48" s="4" t="inlineStr">
        <is>
          <t>111</t>
        </is>
      </c>
      <c r="E48" s="6" t="n"/>
      <c r="F48" s="6" t="n">
        <v>400000</v>
      </c>
      <c r="G48" s="5" t="inlineStr">
        <is>
          <t>Transfer ke percetakan</t>
        </is>
      </c>
    </row>
    <row r="49">
      <c r="A49" s="4" t="inlineStr">
        <is>
          <t>17</t>
        </is>
      </c>
      <c r="B49" s="4" t="inlineStr">
        <is>
          <t>25/01</t>
        </is>
      </c>
      <c r="C49" s="5" t="inlineStr">
        <is>
          <t>Kas di Bank</t>
        </is>
      </c>
      <c r="D49" s="4" t="inlineStr">
        <is>
          <t>111</t>
        </is>
      </c>
      <c r="E49" s="6" t="n">
        <v>5000000</v>
      </c>
      <c r="F49" s="6" t="n"/>
      <c r="G49" s="5" t="inlineStr">
        <is>
          <t>Pelunasan piutang Warung Bu Sari</t>
        </is>
      </c>
    </row>
    <row r="50">
      <c r="A50" s="4" t="inlineStr"/>
      <c r="B50" s="4" t="inlineStr"/>
      <c r="C50" s="5" t="inlineStr">
        <is>
          <t>Piutang Usaha</t>
        </is>
      </c>
      <c r="D50" s="4" t="inlineStr">
        <is>
          <t>113</t>
        </is>
      </c>
      <c r="E50" s="6" t="n"/>
      <c r="F50" s="6" t="n">
        <v>5000000</v>
      </c>
      <c r="G50" s="5" t="inlineStr">
        <is>
          <t>Sebagian dari penjualan kredit 05/01</t>
        </is>
      </c>
    </row>
    <row r="51">
      <c r="A51" s="4" t="inlineStr">
        <is>
          <t>18</t>
        </is>
      </c>
      <c r="B51" s="4" t="inlineStr">
        <is>
          <t>27/01</t>
        </is>
      </c>
      <c r="C51" s="5" t="inlineStr">
        <is>
          <t>Beban Transportasi</t>
        </is>
      </c>
      <c r="D51" s="4" t="inlineStr">
        <is>
          <t>541</t>
        </is>
      </c>
      <c r="E51" s="6" t="n">
        <v>600000</v>
      </c>
      <c r="F51" s="6" t="n"/>
      <c r="G51" s="5" t="inlineStr">
        <is>
          <t>Bensin motor pengiriman</t>
        </is>
      </c>
    </row>
    <row r="52">
      <c r="A52" s="4" t="inlineStr"/>
      <c r="B52" s="4" t="inlineStr"/>
      <c r="C52" s="5" t="inlineStr">
        <is>
          <t>Kas di Tangan</t>
        </is>
      </c>
      <c r="D52" s="4" t="inlineStr">
        <is>
          <t>110</t>
        </is>
      </c>
      <c r="E52" s="6" t="n"/>
      <c r="F52" s="6" t="n">
        <v>600000</v>
      </c>
      <c r="G52" s="5" t="inlineStr">
        <is>
          <t>Bon SPBU</t>
        </is>
      </c>
    </row>
    <row r="53">
      <c r="A53" s="4" t="inlineStr">
        <is>
          <t>19</t>
        </is>
      </c>
      <c r="B53" s="4" t="inlineStr">
        <is>
          <t>28/01</t>
        </is>
      </c>
      <c r="C53" s="5" t="inlineStr">
        <is>
          <t>Beban Adm Bank</t>
        </is>
      </c>
      <c r="D53" s="4" t="inlineStr">
        <is>
          <t>581</t>
        </is>
      </c>
      <c r="E53" s="6" t="n">
        <v>450000</v>
      </c>
      <c r="F53" s="6" t="n"/>
      <c r="G53" s="5" t="inlineStr">
        <is>
          <t>Biaya admin &amp; transfer bulanan</t>
        </is>
      </c>
    </row>
    <row r="54">
      <c r="A54" s="4" t="inlineStr"/>
      <c r="B54" s="4" t="inlineStr"/>
      <c r="C54" s="5" t="inlineStr">
        <is>
          <t>Kas di Bank</t>
        </is>
      </c>
      <c r="D54" s="4" t="inlineStr">
        <is>
          <t>111</t>
        </is>
      </c>
      <c r="E54" s="6" t="n"/>
      <c r="F54" s="6" t="n">
        <v>450000</v>
      </c>
      <c r="G54" s="5" t="inlineStr">
        <is>
          <t>Auto-debit BCA</t>
        </is>
      </c>
    </row>
    <row r="55">
      <c r="A55" s="4" t="inlineStr">
        <is>
          <t>20</t>
        </is>
      </c>
      <c r="B55" s="4" t="inlineStr">
        <is>
          <t>29/01</t>
        </is>
      </c>
      <c r="C55" s="5" t="inlineStr">
        <is>
          <t>Beban Gaji</t>
        </is>
      </c>
      <c r="D55" s="4" t="inlineStr">
        <is>
          <t>511</t>
        </is>
      </c>
      <c r="E55" s="6" t="n">
        <v>3000000</v>
      </c>
      <c r="F55" s="6" t="n"/>
      <c r="G55" s="5" t="inlineStr">
        <is>
          <t>Gaji pegawai akhir bulan</t>
        </is>
      </c>
    </row>
    <row r="56">
      <c r="A56" s="4" t="inlineStr"/>
      <c r="B56" s="4" t="inlineStr"/>
      <c r="C56" s="5" t="inlineStr">
        <is>
          <t>Kas di Tangan</t>
        </is>
      </c>
      <c r="D56" s="4" t="inlineStr">
        <is>
          <t>110</t>
        </is>
      </c>
      <c r="E56" s="6" t="n"/>
      <c r="F56" s="6" t="n">
        <v>3000000</v>
      </c>
      <c r="G56" s="5" t="inlineStr">
        <is>
          <t>Dibayar tunai</t>
        </is>
      </c>
    </row>
    <row r="57">
      <c r="A57" s="4" t="inlineStr">
        <is>
          <t>21</t>
        </is>
      </c>
      <c r="B57" s="4" t="inlineStr">
        <is>
          <t>30/01</t>
        </is>
      </c>
      <c r="C57" s="5" t="inlineStr">
        <is>
          <t>Kas di Tangan</t>
        </is>
      </c>
      <c r="D57" s="4" t="inlineStr">
        <is>
          <t>110</t>
        </is>
      </c>
      <c r="E57" s="6" t="n">
        <v>28000000</v>
      </c>
      <c r="F57" s="6" t="n"/>
      <c r="G57" s="5" t="inlineStr">
        <is>
          <t>Penjualan tunai minggu III-IV (18-30 Jan)</t>
        </is>
      </c>
    </row>
    <row r="58">
      <c r="A58" s="4" t="inlineStr"/>
      <c r="B58" s="4" t="inlineStr"/>
      <c r="C58" s="5" t="inlineStr">
        <is>
          <t>Pendapatan Penjualan</t>
        </is>
      </c>
      <c r="D58" s="4" t="inlineStr">
        <is>
          <t>411</t>
        </is>
      </c>
      <c r="E58" s="6" t="n"/>
      <c r="F58" s="6" t="n">
        <v>28000000</v>
      </c>
      <c r="G58" s="5" t="inlineStr">
        <is>
          <t>Rekap struk kasir</t>
        </is>
      </c>
    </row>
    <row r="59">
      <c r="A59" s="4" t="inlineStr">
        <is>
          <t>22</t>
        </is>
      </c>
      <c r="B59" s="4" t="inlineStr">
        <is>
          <t>31/01</t>
        </is>
      </c>
      <c r="C59" s="5" t="inlineStr">
        <is>
          <t>Beban Telekomunikasi</t>
        </is>
      </c>
      <c r="D59" s="4" t="inlineStr">
        <is>
          <t>551</t>
        </is>
      </c>
      <c r="E59" s="6" t="n">
        <v>350000</v>
      </c>
      <c r="F59" s="6" t="n"/>
      <c r="G59" s="5" t="inlineStr">
        <is>
          <t>Pulsa + internet kios</t>
        </is>
      </c>
    </row>
    <row r="60">
      <c r="A60" s="4" t="inlineStr"/>
      <c r="B60" s="4" t="inlineStr"/>
      <c r="C60" s="5" t="inlineStr">
        <is>
          <t>Kas di Bank</t>
        </is>
      </c>
      <c r="D60" s="4" t="inlineStr">
        <is>
          <t>111</t>
        </is>
      </c>
      <c r="E60" s="6" t="n"/>
      <c r="F60" s="6" t="n">
        <v>350000</v>
      </c>
      <c r="G60" s="5" t="inlineStr">
        <is>
          <t>Auto-debit XL</t>
        </is>
      </c>
    </row>
    <row r="61">
      <c r="A61" s="8" t="n"/>
      <c r="B61" s="8" t="n"/>
      <c r="C61" s="8" t="n"/>
      <c r="D61" s="11" t="n"/>
      <c r="E61" s="10">
        <f>SUM(E17:E60)</f>
        <v/>
      </c>
      <c r="F61" s="10">
        <f>SUM(F17:F60)</f>
        <v/>
      </c>
      <c r="G61" s="9">
        <f>IF(E61=F61,"✓ Seimbang","✗ SELISIH Rp "&amp;TEXT(ABS(E61-F61),"#,##0"))</f>
        <v/>
      </c>
    </row>
  </sheetData>
  <mergeCells count="5">
    <mergeCell ref="A2:F2"/>
    <mergeCell ref="A1:G1"/>
    <mergeCell ref="A61:D61"/>
    <mergeCell ref="A1:F1"/>
    <mergeCell ref="A2:G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Beban Gaji (Ref 511)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 t="n">
        <v>0</v>
      </c>
      <c r="F5" s="17">
        <f>D5-E5</f>
        <v/>
      </c>
    </row>
    <row r="6">
      <c r="A6" s="4">
        <f>Transaksi!B37</f>
        <v/>
      </c>
      <c r="B6" s="5">
        <f>Transaksi!G37</f>
        <v/>
      </c>
      <c r="C6" s="4">
        <f>"J"&amp;Transaksi!A37</f>
        <v/>
      </c>
      <c r="D6" s="7">
        <f>IF(Transaksi!E37=0,0,Transaksi!E37)</f>
        <v/>
      </c>
      <c r="E6" s="7">
        <f>IF(Transaksi!F37=0,0,Transaksi!F37)</f>
        <v/>
      </c>
      <c r="F6" s="7">
        <f>F5+D6-E6</f>
        <v/>
      </c>
    </row>
    <row r="7">
      <c r="A7" s="4">
        <f>Transaksi!B55</f>
        <v/>
      </c>
      <c r="B7" s="5">
        <f>Transaksi!G55</f>
        <v/>
      </c>
      <c r="C7" s="4">
        <f>"J"&amp;Transaksi!A55</f>
        <v/>
      </c>
      <c r="D7" s="7">
        <f>IF(Transaksi!E55=0,0,Transaksi!E55)</f>
        <v/>
      </c>
      <c r="E7" s="7">
        <f>IF(Transaksi!F55=0,0,Transaksi!F55)</f>
        <v/>
      </c>
      <c r="F7" s="7">
        <f>F6+D7-E7</f>
        <v/>
      </c>
    </row>
    <row r="8">
      <c r="A8" s="18" t="inlineStr">
        <is>
          <t>TOTAL MUTASI &amp; SALDO AKHIR</t>
        </is>
      </c>
      <c r="B8" s="8" t="n"/>
      <c r="C8" s="8" t="n"/>
      <c r="D8" s="10">
        <f>SUM(D5:D7)</f>
        <v/>
      </c>
      <c r="E8" s="10">
        <f>SUM(E5:E7)</f>
        <v/>
      </c>
      <c r="F8" s="10">
        <f>F7</f>
        <v/>
      </c>
    </row>
  </sheetData>
  <mergeCells count="3">
    <mergeCell ref="A2:F2"/>
    <mergeCell ref="A8:C8"/>
    <mergeCell ref="A1:F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Peralatan Toko (Ref 122)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>
        <f>Transaksi!D10</f>
        <v/>
      </c>
      <c r="E5" s="16" t="n">
        <v>0</v>
      </c>
      <c r="F5" s="17">
        <f>D5-E5</f>
        <v/>
      </c>
    </row>
    <row r="6">
      <c r="A6" s="4">
        <f>Transaksi!B21</f>
        <v/>
      </c>
      <c r="B6" s="5">
        <f>Transaksi!G21</f>
        <v/>
      </c>
      <c r="C6" s="4">
        <f>"J"&amp;Transaksi!A21</f>
        <v/>
      </c>
      <c r="D6" s="7">
        <f>IF(Transaksi!E21=0,0,Transaksi!E21)</f>
        <v/>
      </c>
      <c r="E6" s="7">
        <f>IF(Transaksi!F21=0,0,Transaksi!F21)</f>
        <v/>
      </c>
      <c r="F6" s="7">
        <f>F5+D6-E6</f>
        <v/>
      </c>
    </row>
    <row r="7">
      <c r="A7" s="18" t="inlineStr">
        <is>
          <t>TOTAL MUTASI &amp; SALDO AKHIR</t>
        </is>
      </c>
      <c r="B7" s="8" t="n"/>
      <c r="C7" s="8" t="n"/>
      <c r="D7" s="10">
        <f>SUM(D5:D6)</f>
        <v/>
      </c>
      <c r="E7" s="10">
        <f>SUM(E5:E6)</f>
        <v/>
      </c>
      <c r="F7" s="10">
        <f>F6</f>
        <v/>
      </c>
    </row>
  </sheetData>
  <mergeCells count="3">
    <mergeCell ref="A2:F2"/>
    <mergeCell ref="A1:F1"/>
    <mergeCell ref="A7:C7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Kendaraan (Ref 125)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>
        <f>Transaksi!D11</f>
        <v/>
      </c>
      <c r="E5" s="16" t="n">
        <v>0</v>
      </c>
      <c r="F5" s="17">
        <f>D5-E5</f>
        <v/>
      </c>
    </row>
    <row r="6">
      <c r="A6" s="18" t="inlineStr">
        <is>
          <t>TOTAL MUTASI &amp; SALDO AKHIR</t>
        </is>
      </c>
      <c r="B6" s="8" t="n"/>
      <c r="C6" s="8" t="n"/>
      <c r="D6" s="10">
        <f>SUM(D5:D5)</f>
        <v/>
      </c>
      <c r="E6" s="10">
        <f>SUM(E5:E5)</f>
        <v/>
      </c>
      <c r="F6" s="10">
        <f>F5</f>
        <v/>
      </c>
    </row>
  </sheetData>
  <mergeCells count="3">
    <mergeCell ref="A2:F2"/>
    <mergeCell ref="A1:F1"/>
    <mergeCell ref="A6:C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Asuransi Dibayar di Muka (Ref 118)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>
        <f>Transaksi!D9</f>
        <v/>
      </c>
      <c r="E5" s="16" t="n">
        <v>0</v>
      </c>
      <c r="F5" s="17">
        <f>D5-E5</f>
        <v/>
      </c>
    </row>
    <row r="6">
      <c r="A6" s="18" t="inlineStr">
        <is>
          <t>TOTAL MUTASI &amp; SALDO AKHIR</t>
        </is>
      </c>
      <c r="B6" s="8" t="n"/>
      <c r="C6" s="8" t="n"/>
      <c r="D6" s="10">
        <f>SUM(D5:D5)</f>
        <v/>
      </c>
      <c r="E6" s="10">
        <f>SUM(E5:E5)</f>
        <v/>
      </c>
      <c r="F6" s="10">
        <f>F5</f>
        <v/>
      </c>
    </row>
  </sheetData>
  <mergeCells count="3">
    <mergeCell ref="A2:F2"/>
    <mergeCell ref="A1:F1"/>
    <mergeCell ref="A6:C6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Beban Sewa (Ref 521)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 t="n">
        <v>0</v>
      </c>
      <c r="F5" s="17">
        <f>D5-E5</f>
        <v/>
      </c>
    </row>
    <row r="6">
      <c r="A6" s="4">
        <f>Transaksi!B25</f>
        <v/>
      </c>
      <c r="B6" s="5">
        <f>Transaksi!G25</f>
        <v/>
      </c>
      <c r="C6" s="4">
        <f>"J"&amp;Transaksi!A25</f>
        <v/>
      </c>
      <c r="D6" s="7">
        <f>IF(Transaksi!E25=0,0,Transaksi!E25)</f>
        <v/>
      </c>
      <c r="E6" s="7">
        <f>IF(Transaksi!F25=0,0,Transaksi!F25)</f>
        <v/>
      </c>
      <c r="F6" s="7">
        <f>F5+D6-E6</f>
        <v/>
      </c>
    </row>
    <row r="7">
      <c r="A7" s="18" t="inlineStr">
        <is>
          <t>TOTAL MUTASI &amp; SALDO AKHIR</t>
        </is>
      </c>
      <c r="B7" s="8" t="n"/>
      <c r="C7" s="8" t="n"/>
      <c r="D7" s="10">
        <f>SUM(D5:D6)</f>
        <v/>
      </c>
      <c r="E7" s="10">
        <f>SUM(E5:E6)</f>
        <v/>
      </c>
      <c r="F7" s="10">
        <f>F6</f>
        <v/>
      </c>
    </row>
  </sheetData>
  <mergeCells count="3">
    <mergeCell ref="A2:F2"/>
    <mergeCell ref="A1:F1"/>
    <mergeCell ref="A7:C7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Beban Listrik &amp; Air (Ref 531)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 t="n">
        <v>0</v>
      </c>
      <c r="F5" s="17">
        <f>D5-E5</f>
        <v/>
      </c>
    </row>
    <row r="6">
      <c r="A6" s="4">
        <f>Transaksi!B39</f>
        <v/>
      </c>
      <c r="B6" s="5">
        <f>Transaksi!G39</f>
        <v/>
      </c>
      <c r="C6" s="4">
        <f>"J"&amp;Transaksi!A39</f>
        <v/>
      </c>
      <c r="D6" s="7">
        <f>IF(Transaksi!E39=0,0,Transaksi!E39)</f>
        <v/>
      </c>
      <c r="E6" s="7">
        <f>IF(Transaksi!F39=0,0,Transaksi!F39)</f>
        <v/>
      </c>
      <c r="F6" s="7">
        <f>F5+D6-E6</f>
        <v/>
      </c>
    </row>
    <row r="7">
      <c r="A7" s="18" t="inlineStr">
        <is>
          <t>TOTAL MUTASI &amp; SALDO AKHIR</t>
        </is>
      </c>
      <c r="B7" s="8" t="n"/>
      <c r="C7" s="8" t="n"/>
      <c r="D7" s="10">
        <f>SUM(D5:D6)</f>
        <v/>
      </c>
      <c r="E7" s="10">
        <f>SUM(E5:E6)</f>
        <v/>
      </c>
      <c r="F7" s="10">
        <f>F6</f>
        <v/>
      </c>
    </row>
  </sheetData>
  <mergeCells count="3">
    <mergeCell ref="A2:F2"/>
    <mergeCell ref="A1:F1"/>
    <mergeCell ref="A7:C7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Beban Transportasi (Ref 541)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 t="n">
        <v>0</v>
      </c>
      <c r="F5" s="17">
        <f>D5-E5</f>
        <v/>
      </c>
    </row>
    <row r="6">
      <c r="A6" s="4">
        <f>Transaksi!B51</f>
        <v/>
      </c>
      <c r="B6" s="5">
        <f>Transaksi!G51</f>
        <v/>
      </c>
      <c r="C6" s="4">
        <f>"J"&amp;Transaksi!A51</f>
        <v/>
      </c>
      <c r="D6" s="7">
        <f>IF(Transaksi!E51=0,0,Transaksi!E51)</f>
        <v/>
      </c>
      <c r="E6" s="7">
        <f>IF(Transaksi!F51=0,0,Transaksi!F51)</f>
        <v/>
      </c>
      <c r="F6" s="7">
        <f>F5+D6-E6</f>
        <v/>
      </c>
    </row>
    <row r="7">
      <c r="A7" s="18" t="inlineStr">
        <is>
          <t>TOTAL MUTASI &amp; SALDO AKHIR</t>
        </is>
      </c>
      <c r="B7" s="8" t="n"/>
      <c r="C7" s="8" t="n"/>
      <c r="D7" s="10">
        <f>SUM(D5:D6)</f>
        <v/>
      </c>
      <c r="E7" s="10">
        <f>SUM(E5:E6)</f>
        <v/>
      </c>
      <c r="F7" s="10">
        <f>F6</f>
        <v/>
      </c>
    </row>
  </sheetData>
  <mergeCells count="3">
    <mergeCell ref="A2:F2"/>
    <mergeCell ref="A1:F1"/>
    <mergeCell ref="A7:C7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Beban Telekomunikasi (Ref 551)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 t="n">
        <v>0</v>
      </c>
      <c r="F5" s="17">
        <f>D5-E5</f>
        <v/>
      </c>
    </row>
    <row r="6">
      <c r="A6" s="4">
        <f>Transaksi!B59</f>
        <v/>
      </c>
      <c r="B6" s="5">
        <f>Transaksi!G59</f>
        <v/>
      </c>
      <c r="C6" s="4">
        <f>"J"&amp;Transaksi!A59</f>
        <v/>
      </c>
      <c r="D6" s="7">
        <f>IF(Transaksi!E59=0,0,Transaksi!E59)</f>
        <v/>
      </c>
      <c r="E6" s="7">
        <f>IF(Transaksi!F59=0,0,Transaksi!F59)</f>
        <v/>
      </c>
      <c r="F6" s="7">
        <f>F5+D6-E6</f>
        <v/>
      </c>
    </row>
    <row r="7">
      <c r="A7" s="18" t="inlineStr">
        <is>
          <t>TOTAL MUTASI &amp; SALDO AKHIR</t>
        </is>
      </c>
      <c r="B7" s="8" t="n"/>
      <c r="C7" s="8" t="n"/>
      <c r="D7" s="10">
        <f>SUM(D5:D6)</f>
        <v/>
      </c>
      <c r="E7" s="10">
        <f>SUM(E5:E6)</f>
        <v/>
      </c>
      <c r="F7" s="10">
        <f>F6</f>
        <v/>
      </c>
    </row>
  </sheetData>
  <mergeCells count="3">
    <mergeCell ref="A2:F2"/>
    <mergeCell ref="A1:F1"/>
    <mergeCell ref="A7:C7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Beban Perlengkapan (Ref 561)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 t="n">
        <v>0</v>
      </c>
      <c r="F5" s="17">
        <f>D5-E5</f>
        <v/>
      </c>
    </row>
    <row r="6">
      <c r="A6" s="4">
        <f>Transaksi!B35</f>
        <v/>
      </c>
      <c r="B6" s="5">
        <f>Transaksi!G35</f>
        <v/>
      </c>
      <c r="C6" s="4">
        <f>"J"&amp;Transaksi!A35</f>
        <v/>
      </c>
      <c r="D6" s="7">
        <f>IF(Transaksi!E35=0,0,Transaksi!E35)</f>
        <v/>
      </c>
      <c r="E6" s="7">
        <f>IF(Transaksi!F35=0,0,Transaksi!F35)</f>
        <v/>
      </c>
      <c r="F6" s="7">
        <f>F5+D6-E6</f>
        <v/>
      </c>
    </row>
    <row r="7">
      <c r="A7" s="18" t="inlineStr">
        <is>
          <t>TOTAL MUTASI &amp; SALDO AKHIR</t>
        </is>
      </c>
      <c r="B7" s="8" t="n"/>
      <c r="C7" s="8" t="n"/>
      <c r="D7" s="10">
        <f>SUM(D5:D6)</f>
        <v/>
      </c>
      <c r="E7" s="10">
        <f>SUM(E5:E6)</f>
        <v/>
      </c>
      <c r="F7" s="10">
        <f>F6</f>
        <v/>
      </c>
    </row>
  </sheetData>
  <mergeCells count="3">
    <mergeCell ref="A2:F2"/>
    <mergeCell ref="A1:F1"/>
    <mergeCell ref="A7:C7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Beban Iklan (Ref 571)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 t="n">
        <v>0</v>
      </c>
      <c r="F5" s="17">
        <f>D5-E5</f>
        <v/>
      </c>
    </row>
    <row r="6">
      <c r="A6" s="4">
        <f>Transaksi!B47</f>
        <v/>
      </c>
      <c r="B6" s="5">
        <f>Transaksi!G47</f>
        <v/>
      </c>
      <c r="C6" s="4">
        <f>"J"&amp;Transaksi!A47</f>
        <v/>
      </c>
      <c r="D6" s="7">
        <f>IF(Transaksi!E47=0,0,Transaksi!E47)</f>
        <v/>
      </c>
      <c r="E6" s="7">
        <f>IF(Transaksi!F47=0,0,Transaksi!F47)</f>
        <v/>
      </c>
      <c r="F6" s="7">
        <f>F5+D6-E6</f>
        <v/>
      </c>
    </row>
    <row r="7">
      <c r="A7" s="18" t="inlineStr">
        <is>
          <t>TOTAL MUTASI &amp; SALDO AKHIR</t>
        </is>
      </c>
      <c r="B7" s="8" t="n"/>
      <c r="C7" s="8" t="n"/>
      <c r="D7" s="10">
        <f>SUM(D5:D6)</f>
        <v/>
      </c>
      <c r="E7" s="10">
        <f>SUM(E5:E6)</f>
        <v/>
      </c>
      <c r="F7" s="10">
        <f>F6</f>
        <v/>
      </c>
    </row>
  </sheetData>
  <mergeCells count="3">
    <mergeCell ref="A2:F2"/>
    <mergeCell ref="A1:F1"/>
    <mergeCell ref="A7:C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0" customWidth="1" min="2" max="2"/>
    <col width="38" customWidth="1" min="3" max="3"/>
    <col width="8" customWidth="1" min="4" max="4"/>
    <col width="16" customWidth="1" min="5" max="5"/>
    <col width="16" customWidth="1" min="6" max="6"/>
    <col width="45" customWidth="1" min="7" max="7"/>
  </cols>
  <sheetData>
    <row r="1" ht="26" customHeight="1">
      <c r="A1" s="1" t="inlineStr">
        <is>
          <t>Jurnal Umum - Toko Makmur Jaya (Januari 2026)</t>
        </is>
      </c>
    </row>
    <row r="2">
      <c r="A2" s="2" t="inlineStr">
        <is>
          <t>Setiap baris mengambil data dari sheet 'Transaksi'. Debet = Kredit tiap transaksi.</t>
        </is>
      </c>
    </row>
    <row r="4" ht="30" customHeight="1">
      <c r="A4" s="3" t="inlineStr">
        <is>
          <t>Jurnal No.</t>
        </is>
      </c>
      <c r="B4" s="3" t="inlineStr">
        <is>
          <t>Tanggal</t>
        </is>
      </c>
      <c r="C4" s="3" t="inlineStr">
        <is>
          <t>Akun &amp; Keterangan</t>
        </is>
      </c>
      <c r="D4" s="3" t="inlineStr">
        <is>
          <t>Ref</t>
        </is>
      </c>
      <c r="E4" s="3" t="inlineStr">
        <is>
          <t>Debet (Rp)</t>
        </is>
      </c>
      <c r="F4" s="3" t="inlineStr">
        <is>
          <t>Kredit (Rp)</t>
        </is>
      </c>
      <c r="G4" s="3" t="inlineStr">
        <is>
          <t>Posting</t>
        </is>
      </c>
    </row>
    <row r="5">
      <c r="A5" s="4" t="inlineStr">
        <is>
          <t>J01</t>
        </is>
      </c>
      <c r="B5" s="4">
        <f>Transaksi!B17</f>
        <v/>
      </c>
      <c r="C5" s="5" t="inlineStr">
        <is>
          <t>Kas di Bank</t>
        </is>
      </c>
      <c r="D5" s="4" t="inlineStr">
        <is>
          <t>111</t>
        </is>
      </c>
      <c r="E5" s="7">
        <f>IF(Transaksi!E17=0,"",Transaksi!E17)</f>
        <v/>
      </c>
      <c r="F5" s="7">
        <f>IF(Transaksi!F17=0,"",Transaksi!F17)</f>
        <v/>
      </c>
      <c r="G5" s="12" t="n"/>
    </row>
    <row r="6">
      <c r="A6" s="4" t="inlineStr">
        <is>
          <t>J01</t>
        </is>
      </c>
      <c r="B6" s="4">
        <f>Transaksi!B18</f>
        <v/>
      </c>
      <c r="C6" s="5" t="inlineStr">
        <is>
          <t>Modal Budi</t>
        </is>
      </c>
      <c r="D6" s="4" t="inlineStr">
        <is>
          <t>311</t>
        </is>
      </c>
      <c r="E6" s="7">
        <f>IF(Transaksi!E18=0,"",Transaksi!E18)</f>
        <v/>
      </c>
      <c r="F6" s="7">
        <f>IF(Transaksi!F18=0,"",Transaksi!F18)</f>
        <v/>
      </c>
      <c r="G6" s="13">
        <f>"   "&amp;Transaksi!G18</f>
        <v/>
      </c>
    </row>
    <row r="7">
      <c r="A7" s="4" t="inlineStr">
        <is>
          <t>J02</t>
        </is>
      </c>
      <c r="B7" s="4">
        <f>Transaksi!B19</f>
        <v/>
      </c>
      <c r="C7" s="5" t="inlineStr">
        <is>
          <t>Persediaan</t>
        </is>
      </c>
      <c r="D7" s="4" t="inlineStr">
        <is>
          <t>115</t>
        </is>
      </c>
      <c r="E7" s="7">
        <f>IF(Transaksi!E19=0,"",Transaksi!E19)</f>
        <v/>
      </c>
      <c r="F7" s="7">
        <f>IF(Transaksi!F19=0,"",Transaksi!F19)</f>
        <v/>
      </c>
      <c r="G7" s="12" t="n"/>
    </row>
    <row r="8">
      <c r="A8" s="4" t="inlineStr">
        <is>
          <t>J02</t>
        </is>
      </c>
      <c r="B8" s="4">
        <f>Transaksi!B20</f>
        <v/>
      </c>
      <c r="C8" s="5" t="inlineStr">
        <is>
          <t>Kas di Bank</t>
        </is>
      </c>
      <c r="D8" s="4" t="inlineStr">
        <is>
          <t>111</t>
        </is>
      </c>
      <c r="E8" s="7">
        <f>IF(Transaksi!E20=0,"",Transaksi!E20)</f>
        <v/>
      </c>
      <c r="F8" s="7">
        <f>IF(Transaksi!F20=0,"",Transaksi!F20)</f>
        <v/>
      </c>
      <c r="G8" s="13">
        <f>"   "&amp;Transaksi!G20</f>
        <v/>
      </c>
    </row>
    <row r="9">
      <c r="A9" s="4" t="inlineStr">
        <is>
          <t>J03</t>
        </is>
      </c>
      <c r="B9" s="4">
        <f>Transaksi!B21</f>
        <v/>
      </c>
      <c r="C9" s="5" t="inlineStr">
        <is>
          <t>Peralatan Toko</t>
        </is>
      </c>
      <c r="D9" s="4" t="inlineStr">
        <is>
          <t>122</t>
        </is>
      </c>
      <c r="E9" s="7">
        <f>IF(Transaksi!E21=0,"",Transaksi!E21)</f>
        <v/>
      </c>
      <c r="F9" s="7">
        <f>IF(Transaksi!F21=0,"",Transaksi!F21)</f>
        <v/>
      </c>
      <c r="G9" s="12" t="n"/>
    </row>
    <row r="10">
      <c r="A10" s="4" t="inlineStr">
        <is>
          <t>J03</t>
        </is>
      </c>
      <c r="B10" s="4">
        <f>Transaksi!B22</f>
        <v/>
      </c>
      <c r="C10" s="5" t="inlineStr">
        <is>
          <t>Utang Usaha</t>
        </is>
      </c>
      <c r="D10" s="4" t="inlineStr">
        <is>
          <t>211</t>
        </is>
      </c>
      <c r="E10" s="7">
        <f>IF(Transaksi!E22=0,"",Transaksi!E22)</f>
        <v/>
      </c>
      <c r="F10" s="7">
        <f>IF(Transaksi!F22=0,"",Transaksi!F22)</f>
        <v/>
      </c>
      <c r="G10" s="13">
        <f>"   "&amp;Transaksi!G22</f>
        <v/>
      </c>
    </row>
    <row r="11">
      <c r="A11" s="4" t="inlineStr">
        <is>
          <t>J04</t>
        </is>
      </c>
      <c r="B11" s="4">
        <f>Transaksi!B23</f>
        <v/>
      </c>
      <c r="C11" s="5" t="inlineStr">
        <is>
          <t>Piutang Usaha</t>
        </is>
      </c>
      <c r="D11" s="4" t="inlineStr">
        <is>
          <t>113</t>
        </is>
      </c>
      <c r="E11" s="7">
        <f>IF(Transaksi!E23=0,"",Transaksi!E23)</f>
        <v/>
      </c>
      <c r="F11" s="7">
        <f>IF(Transaksi!F23=0,"",Transaksi!F23)</f>
        <v/>
      </c>
      <c r="G11" s="12" t="n"/>
    </row>
    <row r="12">
      <c r="A12" s="4" t="inlineStr">
        <is>
          <t>J04</t>
        </is>
      </c>
      <c r="B12" s="4">
        <f>Transaksi!B24</f>
        <v/>
      </c>
      <c r="C12" s="5" t="inlineStr">
        <is>
          <t>Pendapatan Penjualan</t>
        </is>
      </c>
      <c r="D12" s="4" t="inlineStr">
        <is>
          <t>411</t>
        </is>
      </c>
      <c r="E12" s="7">
        <f>IF(Transaksi!E24=0,"",Transaksi!E24)</f>
        <v/>
      </c>
      <c r="F12" s="7">
        <f>IF(Transaksi!F24=0,"",Transaksi!F24)</f>
        <v/>
      </c>
      <c r="G12" s="13">
        <f>"   "&amp;Transaksi!G24</f>
        <v/>
      </c>
    </row>
    <row r="13">
      <c r="A13" s="4" t="inlineStr">
        <is>
          <t>J05</t>
        </is>
      </c>
      <c r="B13" s="4">
        <f>Transaksi!B25</f>
        <v/>
      </c>
      <c r="C13" s="5" t="inlineStr">
        <is>
          <t>Beban Sewa</t>
        </is>
      </c>
      <c r="D13" s="4" t="inlineStr">
        <is>
          <t>521</t>
        </is>
      </c>
      <c r="E13" s="7">
        <f>IF(Transaksi!E25=0,"",Transaksi!E25)</f>
        <v/>
      </c>
      <c r="F13" s="7">
        <f>IF(Transaksi!F25=0,"",Transaksi!F25)</f>
        <v/>
      </c>
      <c r="G13" s="12" t="n"/>
    </row>
    <row r="14">
      <c r="A14" s="4" t="inlineStr">
        <is>
          <t>J05</t>
        </is>
      </c>
      <c r="B14" s="4">
        <f>Transaksi!B26</f>
        <v/>
      </c>
      <c r="C14" s="5" t="inlineStr">
        <is>
          <t>Kas di Tangan</t>
        </is>
      </c>
      <c r="D14" s="4" t="inlineStr">
        <is>
          <t>110</t>
        </is>
      </c>
      <c r="E14" s="7">
        <f>IF(Transaksi!E26=0,"",Transaksi!E26)</f>
        <v/>
      </c>
      <c r="F14" s="7">
        <f>IF(Transaksi!F26=0,"",Transaksi!F26)</f>
        <v/>
      </c>
      <c r="G14" s="13">
        <f>"   "&amp;Transaksi!G26</f>
        <v/>
      </c>
    </row>
    <row r="15">
      <c r="A15" s="4" t="inlineStr">
        <is>
          <t>J06</t>
        </is>
      </c>
      <c r="B15" s="4">
        <f>Transaksi!B27</f>
        <v/>
      </c>
      <c r="C15" s="5" t="inlineStr">
        <is>
          <t>Persediaan</t>
        </is>
      </c>
      <c r="D15" s="4" t="inlineStr">
        <is>
          <t>115</t>
        </is>
      </c>
      <c r="E15" s="7">
        <f>IF(Transaksi!E27=0,"",Transaksi!E27)</f>
        <v/>
      </c>
      <c r="F15" s="7">
        <f>IF(Transaksi!F27=0,"",Transaksi!F27)</f>
        <v/>
      </c>
      <c r="G15" s="12" t="n"/>
    </row>
    <row r="16">
      <c r="A16" s="4" t="inlineStr">
        <is>
          <t>J06</t>
        </is>
      </c>
      <c r="B16" s="4">
        <f>Transaksi!B28</f>
        <v/>
      </c>
      <c r="C16" s="5" t="inlineStr">
        <is>
          <t>Utang Usaha</t>
        </is>
      </c>
      <c r="D16" s="4" t="inlineStr">
        <is>
          <t>211</t>
        </is>
      </c>
      <c r="E16" s="7">
        <f>IF(Transaksi!E28=0,"",Transaksi!E28)</f>
        <v/>
      </c>
      <c r="F16" s="7">
        <f>IF(Transaksi!F28=0,"",Transaksi!F28)</f>
        <v/>
      </c>
      <c r="G16" s="13">
        <f>"   "&amp;Transaksi!G28</f>
        <v/>
      </c>
    </row>
    <row r="17">
      <c r="A17" s="4" t="inlineStr">
        <is>
          <t>J07</t>
        </is>
      </c>
      <c r="B17" s="4">
        <f>Transaksi!B29</f>
        <v/>
      </c>
      <c r="C17" s="5" t="inlineStr">
        <is>
          <t>Kas di Tangan</t>
        </is>
      </c>
      <c r="D17" s="4" t="inlineStr">
        <is>
          <t>110</t>
        </is>
      </c>
      <c r="E17" s="7">
        <f>IF(Transaksi!E29=0,"",Transaksi!E29)</f>
        <v/>
      </c>
      <c r="F17" s="7">
        <f>IF(Transaksi!F29=0,"",Transaksi!F29)</f>
        <v/>
      </c>
      <c r="G17" s="12" t="n"/>
    </row>
    <row r="18">
      <c r="A18" s="4" t="inlineStr">
        <is>
          <t>J07</t>
        </is>
      </c>
      <c r="B18" s="4">
        <f>Transaksi!B30</f>
        <v/>
      </c>
      <c r="C18" s="5" t="inlineStr">
        <is>
          <t>Pendapatan Penjualan</t>
        </is>
      </c>
      <c r="D18" s="4" t="inlineStr">
        <is>
          <t>411</t>
        </is>
      </c>
      <c r="E18" s="7">
        <f>IF(Transaksi!E30=0,"",Transaksi!E30)</f>
        <v/>
      </c>
      <c r="F18" s="7">
        <f>IF(Transaksi!F30=0,"",Transaksi!F30)</f>
        <v/>
      </c>
      <c r="G18" s="13">
        <f>"   "&amp;Transaksi!G30</f>
        <v/>
      </c>
    </row>
    <row r="19">
      <c r="A19" s="4" t="inlineStr">
        <is>
          <t>J08</t>
        </is>
      </c>
      <c r="B19" s="4">
        <f>Transaksi!B31</f>
        <v/>
      </c>
      <c r="C19" s="5" t="inlineStr">
        <is>
          <t>Kas di Bank</t>
        </is>
      </c>
      <c r="D19" s="4" t="inlineStr">
        <is>
          <t>111</t>
        </is>
      </c>
      <c r="E19" s="7">
        <f>IF(Transaksi!E31=0,"",Transaksi!E31)</f>
        <v/>
      </c>
      <c r="F19" s="7">
        <f>IF(Transaksi!F31=0,"",Transaksi!F31)</f>
        <v/>
      </c>
      <c r="G19" s="12" t="n"/>
    </row>
    <row r="20">
      <c r="A20" s="4" t="inlineStr">
        <is>
          <t>J08</t>
        </is>
      </c>
      <c r="B20" s="4">
        <f>Transaksi!B32</f>
        <v/>
      </c>
      <c r="C20" s="5" t="inlineStr">
        <is>
          <t>Piutang Usaha</t>
        </is>
      </c>
      <c r="D20" s="4" t="inlineStr">
        <is>
          <t>113</t>
        </is>
      </c>
      <c r="E20" s="7">
        <f>IF(Transaksi!E32=0,"",Transaksi!E32)</f>
        <v/>
      </c>
      <c r="F20" s="7">
        <f>IF(Transaksi!F32=0,"",Transaksi!F32)</f>
        <v/>
      </c>
      <c r="G20" s="13">
        <f>"   "&amp;Transaksi!G32</f>
        <v/>
      </c>
    </row>
    <row r="21">
      <c r="A21" s="4" t="inlineStr">
        <is>
          <t>J09</t>
        </is>
      </c>
      <c r="B21" s="4">
        <f>Transaksi!B33</f>
        <v/>
      </c>
      <c r="C21" s="5" t="inlineStr">
        <is>
          <t>Utang Usaha</t>
        </is>
      </c>
      <c r="D21" s="4" t="inlineStr">
        <is>
          <t>211</t>
        </is>
      </c>
      <c r="E21" s="7">
        <f>IF(Transaksi!E33=0,"",Transaksi!E33)</f>
        <v/>
      </c>
      <c r="F21" s="7">
        <f>IF(Transaksi!F33=0,"",Transaksi!F33)</f>
        <v/>
      </c>
      <c r="G21" s="12" t="n"/>
    </row>
    <row r="22">
      <c r="A22" s="4" t="inlineStr">
        <is>
          <t>J09</t>
        </is>
      </c>
      <c r="B22" s="4">
        <f>Transaksi!B34</f>
        <v/>
      </c>
      <c r="C22" s="5" t="inlineStr">
        <is>
          <t>Kas di Bank</t>
        </is>
      </c>
      <c r="D22" s="4" t="inlineStr">
        <is>
          <t>111</t>
        </is>
      </c>
      <c r="E22" s="7">
        <f>IF(Transaksi!E34=0,"",Transaksi!E34)</f>
        <v/>
      </c>
      <c r="F22" s="7">
        <f>IF(Transaksi!F34=0,"",Transaksi!F34)</f>
        <v/>
      </c>
      <c r="G22" s="13">
        <f>"   "&amp;Transaksi!G34</f>
        <v/>
      </c>
    </row>
    <row r="23">
      <c r="A23" s="4" t="inlineStr">
        <is>
          <t>J10</t>
        </is>
      </c>
      <c r="B23" s="4">
        <f>Transaksi!B35</f>
        <v/>
      </c>
      <c r="C23" s="5" t="inlineStr">
        <is>
          <t>Beban Perlengkapan</t>
        </is>
      </c>
      <c r="D23" s="4" t="inlineStr">
        <is>
          <t>561</t>
        </is>
      </c>
      <c r="E23" s="7">
        <f>IF(Transaksi!E35=0,"",Transaksi!E35)</f>
        <v/>
      </c>
      <c r="F23" s="7">
        <f>IF(Transaksi!F35=0,"",Transaksi!F35)</f>
        <v/>
      </c>
      <c r="G23" s="12" t="n"/>
    </row>
    <row r="24">
      <c r="A24" s="4" t="inlineStr">
        <is>
          <t>J10</t>
        </is>
      </c>
      <c r="B24" s="4">
        <f>Transaksi!B36</f>
        <v/>
      </c>
      <c r="C24" s="5" t="inlineStr">
        <is>
          <t>Kas di Tangan</t>
        </is>
      </c>
      <c r="D24" s="4" t="inlineStr">
        <is>
          <t>110</t>
        </is>
      </c>
      <c r="E24" s="7">
        <f>IF(Transaksi!E36=0,"",Transaksi!E36)</f>
        <v/>
      </c>
      <c r="F24" s="7">
        <f>IF(Transaksi!F36=0,"",Transaksi!F36)</f>
        <v/>
      </c>
      <c r="G24" s="13">
        <f>"   "&amp;Transaksi!G36</f>
        <v/>
      </c>
    </row>
    <row r="25">
      <c r="A25" s="4" t="inlineStr">
        <is>
          <t>J11</t>
        </is>
      </c>
      <c r="B25" s="4">
        <f>Transaksi!B37</f>
        <v/>
      </c>
      <c r="C25" s="5" t="inlineStr">
        <is>
          <t>Beban Gaji</t>
        </is>
      </c>
      <c r="D25" s="4" t="inlineStr">
        <is>
          <t>511</t>
        </is>
      </c>
      <c r="E25" s="7">
        <f>IF(Transaksi!E37=0,"",Transaksi!E37)</f>
        <v/>
      </c>
      <c r="F25" s="7">
        <f>IF(Transaksi!F37=0,"",Transaksi!F37)</f>
        <v/>
      </c>
      <c r="G25" s="12" t="n"/>
    </row>
    <row r="26">
      <c r="A26" s="4" t="inlineStr">
        <is>
          <t>J11</t>
        </is>
      </c>
      <c r="B26" s="4">
        <f>Transaksi!B38</f>
        <v/>
      </c>
      <c r="C26" s="5" t="inlineStr">
        <is>
          <t>Kas di Tangan</t>
        </is>
      </c>
      <c r="D26" s="4" t="inlineStr">
        <is>
          <t>110</t>
        </is>
      </c>
      <c r="E26" s="7">
        <f>IF(Transaksi!E38=0,"",Transaksi!E38)</f>
        <v/>
      </c>
      <c r="F26" s="7">
        <f>IF(Transaksi!F38=0,"",Transaksi!F38)</f>
        <v/>
      </c>
      <c r="G26" s="13">
        <f>"   "&amp;Transaksi!G38</f>
        <v/>
      </c>
    </row>
    <row r="27">
      <c r="A27" s="4" t="inlineStr">
        <is>
          <t>J12</t>
        </is>
      </c>
      <c r="B27" s="4">
        <f>Transaksi!B39</f>
        <v/>
      </c>
      <c r="C27" s="5" t="inlineStr">
        <is>
          <t>Beban Listrik &amp; Air</t>
        </is>
      </c>
      <c r="D27" s="4" t="inlineStr">
        <is>
          <t>531</t>
        </is>
      </c>
      <c r="E27" s="7">
        <f>IF(Transaksi!E39=0,"",Transaksi!E39)</f>
        <v/>
      </c>
      <c r="F27" s="7">
        <f>IF(Transaksi!F39=0,"",Transaksi!F39)</f>
        <v/>
      </c>
      <c r="G27" s="12" t="n"/>
    </row>
    <row r="28">
      <c r="A28" s="4" t="inlineStr">
        <is>
          <t>J12</t>
        </is>
      </c>
      <c r="B28" s="4">
        <f>Transaksi!B40</f>
        <v/>
      </c>
      <c r="C28" s="5" t="inlineStr">
        <is>
          <t>Kas di Bank</t>
        </is>
      </c>
      <c r="D28" s="4" t="inlineStr">
        <is>
          <t>111</t>
        </is>
      </c>
      <c r="E28" s="7">
        <f>IF(Transaksi!E40=0,"",Transaksi!E40)</f>
        <v/>
      </c>
      <c r="F28" s="7">
        <f>IF(Transaksi!F40=0,"",Transaksi!F40)</f>
        <v/>
      </c>
      <c r="G28" s="13">
        <f>"   "&amp;Transaksi!G40</f>
        <v/>
      </c>
    </row>
    <row r="29">
      <c r="A29" s="4" t="inlineStr">
        <is>
          <t>J13</t>
        </is>
      </c>
      <c r="B29" s="4">
        <f>Transaksi!B41</f>
        <v/>
      </c>
      <c r="C29" s="5" t="inlineStr">
        <is>
          <t>Kas di Tangan</t>
        </is>
      </c>
      <c r="D29" s="4" t="inlineStr">
        <is>
          <t>110</t>
        </is>
      </c>
      <c r="E29" s="7">
        <f>IF(Transaksi!E41=0,"",Transaksi!E41)</f>
        <v/>
      </c>
      <c r="F29" s="7">
        <f>IF(Transaksi!F41=0,"",Transaksi!F41)</f>
        <v/>
      </c>
      <c r="G29" s="12" t="n"/>
    </row>
    <row r="30">
      <c r="A30" s="4" t="inlineStr">
        <is>
          <t>J13</t>
        </is>
      </c>
      <c r="B30" s="4">
        <f>Transaksi!B42</f>
        <v/>
      </c>
      <c r="C30" s="5" t="inlineStr">
        <is>
          <t>Pendapatan Penjualan</t>
        </is>
      </c>
      <c r="D30" s="4" t="inlineStr">
        <is>
          <t>411</t>
        </is>
      </c>
      <c r="E30" s="7">
        <f>IF(Transaksi!E42=0,"",Transaksi!E42)</f>
        <v/>
      </c>
      <c r="F30" s="7">
        <f>IF(Transaksi!F42=0,"",Transaksi!F42)</f>
        <v/>
      </c>
      <c r="G30" s="13">
        <f>"   "&amp;Transaksi!G42</f>
        <v/>
      </c>
    </row>
    <row r="31">
      <c r="A31" s="4" t="inlineStr">
        <is>
          <t>J14</t>
        </is>
      </c>
      <c r="B31" s="4">
        <f>Transaksi!B43</f>
        <v/>
      </c>
      <c r="C31" s="5" t="inlineStr">
        <is>
          <t>Persediaan</t>
        </is>
      </c>
      <c r="D31" s="4" t="inlineStr">
        <is>
          <t>115</t>
        </is>
      </c>
      <c r="E31" s="7">
        <f>IF(Transaksi!E43=0,"",Transaksi!E43)</f>
        <v/>
      </c>
      <c r="F31" s="7">
        <f>IF(Transaksi!F43=0,"",Transaksi!F43)</f>
        <v/>
      </c>
      <c r="G31" s="12" t="n"/>
    </row>
    <row r="32">
      <c r="A32" s="4" t="inlineStr">
        <is>
          <t>J14</t>
        </is>
      </c>
      <c r="B32" s="4">
        <f>Transaksi!B44</f>
        <v/>
      </c>
      <c r="C32" s="5" t="inlineStr">
        <is>
          <t>Utang Usaha</t>
        </is>
      </c>
      <c r="D32" s="4" t="inlineStr">
        <is>
          <t>211</t>
        </is>
      </c>
      <c r="E32" s="7">
        <f>IF(Transaksi!E44=0,"",Transaksi!E44)</f>
        <v/>
      </c>
      <c r="F32" s="7">
        <f>IF(Transaksi!F44=0,"",Transaksi!F44)</f>
        <v/>
      </c>
      <c r="G32" s="13">
        <f>"   "&amp;Transaksi!G44</f>
        <v/>
      </c>
    </row>
    <row r="33">
      <c r="A33" s="4" t="inlineStr">
        <is>
          <t>J15</t>
        </is>
      </c>
      <c r="B33" s="4">
        <f>Transaksi!B45</f>
        <v/>
      </c>
      <c r="C33" s="5" t="inlineStr">
        <is>
          <t>Piutang Usaha</t>
        </is>
      </c>
      <c r="D33" s="4" t="inlineStr">
        <is>
          <t>113</t>
        </is>
      </c>
      <c r="E33" s="7">
        <f>IF(Transaksi!E45=0,"",Transaksi!E45)</f>
        <v/>
      </c>
      <c r="F33" s="7">
        <f>IF(Transaksi!F45=0,"",Transaksi!F45)</f>
        <v/>
      </c>
      <c r="G33" s="12" t="n"/>
    </row>
    <row r="34">
      <c r="A34" s="4" t="inlineStr">
        <is>
          <t>J15</t>
        </is>
      </c>
      <c r="B34" s="4">
        <f>Transaksi!B46</f>
        <v/>
      </c>
      <c r="C34" s="5" t="inlineStr">
        <is>
          <t>Pendapatan Penjualan</t>
        </is>
      </c>
      <c r="D34" s="4" t="inlineStr">
        <is>
          <t>411</t>
        </is>
      </c>
      <c r="E34" s="7">
        <f>IF(Transaksi!E46=0,"",Transaksi!E46)</f>
        <v/>
      </c>
      <c r="F34" s="7">
        <f>IF(Transaksi!F46=0,"",Transaksi!F46)</f>
        <v/>
      </c>
      <c r="G34" s="13">
        <f>"   "&amp;Transaksi!G46</f>
        <v/>
      </c>
    </row>
    <row r="35">
      <c r="A35" s="4" t="inlineStr">
        <is>
          <t>J16</t>
        </is>
      </c>
      <c r="B35" s="4">
        <f>Transaksi!B47</f>
        <v/>
      </c>
      <c r="C35" s="5" t="inlineStr">
        <is>
          <t>Beban Iklan</t>
        </is>
      </c>
      <c r="D35" s="4" t="inlineStr">
        <is>
          <t>571</t>
        </is>
      </c>
      <c r="E35" s="7">
        <f>IF(Transaksi!E47=0,"",Transaksi!E47)</f>
        <v/>
      </c>
      <c r="F35" s="7">
        <f>IF(Transaksi!F47=0,"",Transaksi!F47)</f>
        <v/>
      </c>
      <c r="G35" s="12" t="n"/>
    </row>
    <row r="36">
      <c r="A36" s="4" t="inlineStr">
        <is>
          <t>J16</t>
        </is>
      </c>
      <c r="B36" s="4">
        <f>Transaksi!B48</f>
        <v/>
      </c>
      <c r="C36" s="5" t="inlineStr">
        <is>
          <t>Kas di Bank</t>
        </is>
      </c>
      <c r="D36" s="4" t="inlineStr">
        <is>
          <t>111</t>
        </is>
      </c>
      <c r="E36" s="7">
        <f>IF(Transaksi!E48=0,"",Transaksi!E48)</f>
        <v/>
      </c>
      <c r="F36" s="7">
        <f>IF(Transaksi!F48=0,"",Transaksi!F48)</f>
        <v/>
      </c>
      <c r="G36" s="13">
        <f>"   "&amp;Transaksi!G48</f>
        <v/>
      </c>
    </row>
    <row r="37">
      <c r="A37" s="4" t="inlineStr">
        <is>
          <t>J17</t>
        </is>
      </c>
      <c r="B37" s="4">
        <f>Transaksi!B49</f>
        <v/>
      </c>
      <c r="C37" s="5" t="inlineStr">
        <is>
          <t>Kas di Bank</t>
        </is>
      </c>
      <c r="D37" s="4" t="inlineStr">
        <is>
          <t>111</t>
        </is>
      </c>
      <c r="E37" s="7">
        <f>IF(Transaksi!E49=0,"",Transaksi!E49)</f>
        <v/>
      </c>
      <c r="F37" s="7">
        <f>IF(Transaksi!F49=0,"",Transaksi!F49)</f>
        <v/>
      </c>
      <c r="G37" s="12" t="n"/>
    </row>
    <row r="38">
      <c r="A38" s="4" t="inlineStr">
        <is>
          <t>J17</t>
        </is>
      </c>
      <c r="B38" s="4">
        <f>Transaksi!B50</f>
        <v/>
      </c>
      <c r="C38" s="5" t="inlineStr">
        <is>
          <t>Piutang Usaha</t>
        </is>
      </c>
      <c r="D38" s="4" t="inlineStr">
        <is>
          <t>113</t>
        </is>
      </c>
      <c r="E38" s="7">
        <f>IF(Transaksi!E50=0,"",Transaksi!E50)</f>
        <v/>
      </c>
      <c r="F38" s="7">
        <f>IF(Transaksi!F50=0,"",Transaksi!F50)</f>
        <v/>
      </c>
      <c r="G38" s="13">
        <f>"   "&amp;Transaksi!G50</f>
        <v/>
      </c>
    </row>
    <row r="39">
      <c r="A39" s="4" t="inlineStr">
        <is>
          <t>J18</t>
        </is>
      </c>
      <c r="B39" s="4">
        <f>Transaksi!B51</f>
        <v/>
      </c>
      <c r="C39" s="5" t="inlineStr">
        <is>
          <t>Beban Transportasi</t>
        </is>
      </c>
      <c r="D39" s="4" t="inlineStr">
        <is>
          <t>541</t>
        </is>
      </c>
      <c r="E39" s="7">
        <f>IF(Transaksi!E51=0,"",Transaksi!E51)</f>
        <v/>
      </c>
      <c r="F39" s="7">
        <f>IF(Transaksi!F51=0,"",Transaksi!F51)</f>
        <v/>
      </c>
      <c r="G39" s="12" t="n"/>
    </row>
    <row r="40">
      <c r="A40" s="4" t="inlineStr">
        <is>
          <t>J18</t>
        </is>
      </c>
      <c r="B40" s="4">
        <f>Transaksi!B52</f>
        <v/>
      </c>
      <c r="C40" s="5" t="inlineStr">
        <is>
          <t>Kas di Tangan</t>
        </is>
      </c>
      <c r="D40" s="4" t="inlineStr">
        <is>
          <t>110</t>
        </is>
      </c>
      <c r="E40" s="7">
        <f>IF(Transaksi!E52=0,"",Transaksi!E52)</f>
        <v/>
      </c>
      <c r="F40" s="7">
        <f>IF(Transaksi!F52=0,"",Transaksi!F52)</f>
        <v/>
      </c>
      <c r="G40" s="13">
        <f>"   "&amp;Transaksi!G52</f>
        <v/>
      </c>
    </row>
    <row r="41">
      <c r="A41" s="4" t="inlineStr">
        <is>
          <t>J19</t>
        </is>
      </c>
      <c r="B41" s="4">
        <f>Transaksi!B53</f>
        <v/>
      </c>
      <c r="C41" s="5" t="inlineStr">
        <is>
          <t>Beban Adm Bank</t>
        </is>
      </c>
      <c r="D41" s="4" t="inlineStr">
        <is>
          <t>581</t>
        </is>
      </c>
      <c r="E41" s="7">
        <f>IF(Transaksi!E53=0,"",Transaksi!E53)</f>
        <v/>
      </c>
      <c r="F41" s="7">
        <f>IF(Transaksi!F53=0,"",Transaksi!F53)</f>
        <v/>
      </c>
      <c r="G41" s="12" t="n"/>
    </row>
    <row r="42">
      <c r="A42" s="4" t="inlineStr">
        <is>
          <t>J19</t>
        </is>
      </c>
      <c r="B42" s="4">
        <f>Transaksi!B54</f>
        <v/>
      </c>
      <c r="C42" s="5" t="inlineStr">
        <is>
          <t>Kas di Bank</t>
        </is>
      </c>
      <c r="D42" s="4" t="inlineStr">
        <is>
          <t>111</t>
        </is>
      </c>
      <c r="E42" s="7">
        <f>IF(Transaksi!E54=0,"",Transaksi!E54)</f>
        <v/>
      </c>
      <c r="F42" s="7">
        <f>IF(Transaksi!F54=0,"",Transaksi!F54)</f>
        <v/>
      </c>
      <c r="G42" s="13">
        <f>"   "&amp;Transaksi!G54</f>
        <v/>
      </c>
    </row>
    <row r="43">
      <c r="A43" s="4" t="inlineStr">
        <is>
          <t>J20</t>
        </is>
      </c>
      <c r="B43" s="4">
        <f>Transaksi!B55</f>
        <v/>
      </c>
      <c r="C43" s="5" t="inlineStr">
        <is>
          <t>Beban Gaji</t>
        </is>
      </c>
      <c r="D43" s="4" t="inlineStr">
        <is>
          <t>511</t>
        </is>
      </c>
      <c r="E43" s="7">
        <f>IF(Transaksi!E55=0,"",Transaksi!E55)</f>
        <v/>
      </c>
      <c r="F43" s="7">
        <f>IF(Transaksi!F55=0,"",Transaksi!F55)</f>
        <v/>
      </c>
      <c r="G43" s="12" t="n"/>
    </row>
    <row r="44">
      <c r="A44" s="4" t="inlineStr">
        <is>
          <t>J20</t>
        </is>
      </c>
      <c r="B44" s="4">
        <f>Transaksi!B56</f>
        <v/>
      </c>
      <c r="C44" s="5" t="inlineStr">
        <is>
          <t>Kas di Tangan</t>
        </is>
      </c>
      <c r="D44" s="4" t="inlineStr">
        <is>
          <t>110</t>
        </is>
      </c>
      <c r="E44" s="7">
        <f>IF(Transaksi!E56=0,"",Transaksi!E56)</f>
        <v/>
      </c>
      <c r="F44" s="7">
        <f>IF(Transaksi!F56=0,"",Transaksi!F56)</f>
        <v/>
      </c>
      <c r="G44" s="13">
        <f>"   "&amp;Transaksi!G56</f>
        <v/>
      </c>
    </row>
    <row r="45">
      <c r="A45" s="4" t="inlineStr">
        <is>
          <t>J21</t>
        </is>
      </c>
      <c r="B45" s="4">
        <f>Transaksi!B57</f>
        <v/>
      </c>
      <c r="C45" s="5" t="inlineStr">
        <is>
          <t>Kas di Tangan</t>
        </is>
      </c>
      <c r="D45" s="4" t="inlineStr">
        <is>
          <t>110</t>
        </is>
      </c>
      <c r="E45" s="7">
        <f>IF(Transaksi!E57=0,"",Transaksi!E57)</f>
        <v/>
      </c>
      <c r="F45" s="7">
        <f>IF(Transaksi!F57=0,"",Transaksi!F57)</f>
        <v/>
      </c>
      <c r="G45" s="12" t="n"/>
    </row>
    <row r="46">
      <c r="A46" s="4" t="inlineStr">
        <is>
          <t>J21</t>
        </is>
      </c>
      <c r="B46" s="4">
        <f>Transaksi!B58</f>
        <v/>
      </c>
      <c r="C46" s="5" t="inlineStr">
        <is>
          <t>Pendapatan Penjualan</t>
        </is>
      </c>
      <c r="D46" s="4" t="inlineStr">
        <is>
          <t>411</t>
        </is>
      </c>
      <c r="E46" s="7">
        <f>IF(Transaksi!E58=0,"",Transaksi!E58)</f>
        <v/>
      </c>
      <c r="F46" s="7">
        <f>IF(Transaksi!F58=0,"",Transaksi!F58)</f>
        <v/>
      </c>
      <c r="G46" s="13">
        <f>"   "&amp;Transaksi!G58</f>
        <v/>
      </c>
    </row>
    <row r="47">
      <c r="A47" s="4" t="inlineStr">
        <is>
          <t>J22</t>
        </is>
      </c>
      <c r="B47" s="4">
        <f>Transaksi!B59</f>
        <v/>
      </c>
      <c r="C47" s="5" t="inlineStr">
        <is>
          <t>Beban Telekomunikasi</t>
        </is>
      </c>
      <c r="D47" s="4" t="inlineStr">
        <is>
          <t>551</t>
        </is>
      </c>
      <c r="E47" s="7">
        <f>IF(Transaksi!E59=0,"",Transaksi!E59)</f>
        <v/>
      </c>
      <c r="F47" s="7">
        <f>IF(Transaksi!F59=0,"",Transaksi!F59)</f>
        <v/>
      </c>
      <c r="G47" s="12" t="n"/>
    </row>
    <row r="48">
      <c r="A48" s="4" t="inlineStr">
        <is>
          <t>J22</t>
        </is>
      </c>
      <c r="B48" s="4">
        <f>Transaksi!B60</f>
        <v/>
      </c>
      <c r="C48" s="5" t="inlineStr">
        <is>
          <t>Kas di Bank</t>
        </is>
      </c>
      <c r="D48" s="4" t="inlineStr">
        <is>
          <t>111</t>
        </is>
      </c>
      <c r="E48" s="7">
        <f>IF(Transaksi!E60=0,"",Transaksi!E60)</f>
        <v/>
      </c>
      <c r="F48" s="7">
        <f>IF(Transaksi!F60=0,"",Transaksi!F60)</f>
        <v/>
      </c>
      <c r="G48" s="13">
        <f>"   "&amp;Transaksi!G60</f>
        <v/>
      </c>
    </row>
    <row r="49">
      <c r="A49" s="8" t="n"/>
      <c r="B49" s="8" t="n"/>
      <c r="C49" s="8" t="n"/>
      <c r="D49" s="11" t="n"/>
      <c r="E49" s="10">
        <f>SUM(E5:E48)</f>
        <v/>
      </c>
      <c r="F49" s="10">
        <f>SUM(F5:F48)</f>
        <v/>
      </c>
      <c r="G49" s="9">
        <f>IF(E49=F49,"✓ Seimbang","✗ SELISIH")</f>
        <v/>
      </c>
    </row>
  </sheetData>
  <mergeCells count="3">
    <mergeCell ref="A2:G2"/>
    <mergeCell ref="A1:G1"/>
    <mergeCell ref="A49:D49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Beban Adm Bank (Ref 581)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 t="n">
        <v>0</v>
      </c>
      <c r="F5" s="17">
        <f>D5-E5</f>
        <v/>
      </c>
    </row>
    <row r="6">
      <c r="A6" s="4">
        <f>Transaksi!B53</f>
        <v/>
      </c>
      <c r="B6" s="5">
        <f>Transaksi!G53</f>
        <v/>
      </c>
      <c r="C6" s="4">
        <f>"J"&amp;Transaksi!A53</f>
        <v/>
      </c>
      <c r="D6" s="7">
        <f>IF(Transaksi!E53=0,0,Transaksi!E53)</f>
        <v/>
      </c>
      <c r="E6" s="7">
        <f>IF(Transaksi!F53=0,0,Transaksi!F53)</f>
        <v/>
      </c>
      <c r="F6" s="7">
        <f>F5+D6-E6</f>
        <v/>
      </c>
    </row>
    <row r="7">
      <c r="A7" s="18" t="inlineStr">
        <is>
          <t>TOTAL MUTASI &amp; SALDO AKHIR</t>
        </is>
      </c>
      <c r="B7" s="8" t="n"/>
      <c r="C7" s="8" t="n"/>
      <c r="D7" s="10">
        <f>SUM(D5:D6)</f>
        <v/>
      </c>
      <c r="E7" s="10">
        <f>SUM(E5:E6)</f>
        <v/>
      </c>
      <c r="F7" s="10">
        <f>F6</f>
        <v/>
      </c>
    </row>
  </sheetData>
  <mergeCells count="3">
    <mergeCell ref="A2:F2"/>
    <mergeCell ref="A1:F1"/>
    <mergeCell ref="A7:C7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6" customWidth="1" min="3" max="3"/>
    <col width="16" customWidth="1" min="4" max="4"/>
  </cols>
  <sheetData>
    <row r="1" ht="26" customHeight="1">
      <c r="A1" s="1" t="inlineStr">
        <is>
          <t>Neraca Saldo (Sebelum Penyesuaian) - 31 Januari 2026</t>
        </is>
      </c>
    </row>
    <row r="2">
      <c r="A2" s="2" t="inlineStr">
        <is>
          <t>Saldo setiap akun diambil dari Buku Besar masing-masing. Total tidak harus seimbang pada tahap ini (penyesuaian belum diproses).</t>
        </is>
      </c>
    </row>
    <row r="4" ht="30" customHeight="1">
      <c r="A4" s="3" t="inlineStr">
        <is>
          <t>Ref</t>
        </is>
      </c>
      <c r="B4" s="3" t="inlineStr">
        <is>
          <t>Akun</t>
        </is>
      </c>
      <c r="C4" s="3" t="inlineStr">
        <is>
          <t>Debet (Rp)</t>
        </is>
      </c>
      <c r="D4" s="3" t="inlineStr">
        <is>
          <t>Kredit (Rp)</t>
        </is>
      </c>
    </row>
    <row r="5">
      <c r="A5" s="4" t="inlineStr">
        <is>
          <t>110</t>
        </is>
      </c>
      <c r="B5" s="5" t="inlineStr">
        <is>
          <t>Kas di Tangan</t>
        </is>
      </c>
      <c r="C5" s="7">
        <f>IF('BB-Kas-Tangan'!F14&gt;0,'BB-Kas-Tangan'!F14,0)</f>
        <v/>
      </c>
      <c r="D5" s="7">
        <f>IF('BB-Kas-Tangan'!F14&lt;0,-'BB-Kas-Tangan'!F14,0)</f>
        <v/>
      </c>
    </row>
    <row r="6">
      <c r="A6" s="4" t="inlineStr">
        <is>
          <t>111</t>
        </is>
      </c>
      <c r="B6" s="5" t="inlineStr">
        <is>
          <t>Kas di Bank</t>
        </is>
      </c>
      <c r="C6" s="7">
        <f>IF('BB-Kas-Bank'!F15&gt;0,'BB-Kas-Bank'!F15,0)</f>
        <v/>
      </c>
      <c r="D6" s="7">
        <f>IF('BB-Kas-Bank'!F15&lt;0,-'BB-Kas-Bank'!F15,0)</f>
        <v/>
      </c>
    </row>
    <row r="7">
      <c r="A7" s="4" t="inlineStr">
        <is>
          <t>113</t>
        </is>
      </c>
      <c r="B7" s="5" t="inlineStr">
        <is>
          <t>Piutang Usaha</t>
        </is>
      </c>
      <c r="C7" s="7">
        <f>IF('BB-Piutang'!F10&gt;0,'BB-Piutang'!F10,0)</f>
        <v/>
      </c>
      <c r="D7" s="7">
        <f>IF('BB-Piutang'!F10&lt;0,-'BB-Piutang'!F10,0)</f>
        <v/>
      </c>
    </row>
    <row r="8">
      <c r="A8" s="4" t="inlineStr">
        <is>
          <t>115</t>
        </is>
      </c>
      <c r="B8" s="5" t="inlineStr">
        <is>
          <t>Persediaan Barang Dagang</t>
        </is>
      </c>
      <c r="C8" s="7">
        <f>IF('BB-Persediaan'!F9&gt;0,'BB-Persediaan'!F9,0)</f>
        <v/>
      </c>
      <c r="D8" s="7">
        <f>IF('BB-Persediaan'!F9&lt;0,-'BB-Persediaan'!F9,0)</f>
        <v/>
      </c>
    </row>
    <row r="9">
      <c r="A9" s="4" t="inlineStr">
        <is>
          <t>118</t>
        </is>
      </c>
      <c r="B9" s="5" t="inlineStr">
        <is>
          <t>Asuransi Dibayar di Muka</t>
        </is>
      </c>
      <c r="C9" s="7">
        <f>IF('BB-Asuransi-DIM'!F6&gt;0,'BB-Asuransi-DIM'!F6,0)</f>
        <v/>
      </c>
      <c r="D9" s="7">
        <f>IF('BB-Asuransi-DIM'!F6&lt;0,-'BB-Asuransi-DIM'!F6,0)</f>
        <v/>
      </c>
    </row>
    <row r="10">
      <c r="A10" s="4" t="inlineStr">
        <is>
          <t>122</t>
        </is>
      </c>
      <c r="B10" s="5" t="inlineStr">
        <is>
          <t>Peralatan Toko</t>
        </is>
      </c>
      <c r="C10" s="7">
        <f>IF('BB-Peralatan'!F7&gt;0,'BB-Peralatan'!F7,0)</f>
        <v/>
      </c>
      <c r="D10" s="7">
        <f>IF('BB-Peralatan'!F7&lt;0,-'BB-Peralatan'!F7,0)</f>
        <v/>
      </c>
    </row>
    <row r="11">
      <c r="A11" s="4" t="inlineStr">
        <is>
          <t>125</t>
        </is>
      </c>
      <c r="B11" s="5" t="inlineStr">
        <is>
          <t>Kendaraan</t>
        </is>
      </c>
      <c r="C11" s="7">
        <f>IF('BB-Kendaraan'!F6&gt;0,'BB-Kendaraan'!F6,0)</f>
        <v/>
      </c>
      <c r="D11" s="7">
        <f>IF('BB-Kendaraan'!F6&lt;0,-'BB-Kendaraan'!F6,0)</f>
        <v/>
      </c>
    </row>
    <row r="12">
      <c r="A12" s="4" t="inlineStr">
        <is>
          <t>211</t>
        </is>
      </c>
      <c r="B12" s="5" t="inlineStr">
        <is>
          <t>Utang Usaha</t>
        </is>
      </c>
      <c r="C12" s="7">
        <f>IF('BB-Utang-Usaha'!F10&gt;0,'BB-Utang-Usaha'!F10,0)</f>
        <v/>
      </c>
      <c r="D12" s="7">
        <f>IF('BB-Utang-Usaha'!F10&lt;0,-'BB-Utang-Usaha'!F10,0)</f>
        <v/>
      </c>
    </row>
    <row r="13">
      <c r="A13" s="4" t="inlineStr">
        <is>
          <t>311</t>
        </is>
      </c>
      <c r="B13" s="5" t="inlineStr">
        <is>
          <t>Modal Budi</t>
        </is>
      </c>
      <c r="C13" s="7">
        <f>IF('BB-Modal'!F7&gt;0,'BB-Modal'!F7,0)</f>
        <v/>
      </c>
      <c r="D13" s="7">
        <f>IF('BB-Modal'!F7&lt;0,-'BB-Modal'!F7,0)</f>
        <v/>
      </c>
    </row>
    <row r="14">
      <c r="A14" s="4" t="inlineStr">
        <is>
          <t>411</t>
        </is>
      </c>
      <c r="B14" s="5" t="inlineStr">
        <is>
          <t>Pendapatan Penjualan</t>
        </is>
      </c>
      <c r="C14" s="7">
        <f>IF('BB-Pendapatan'!F11&gt;0,'BB-Pendapatan'!F11,0)</f>
        <v/>
      </c>
      <c r="D14" s="7">
        <f>IF('BB-Pendapatan'!F11&lt;0,-'BB-Pendapatan'!F11,0)</f>
        <v/>
      </c>
    </row>
    <row r="15">
      <c r="A15" s="4" t="inlineStr">
        <is>
          <t>511</t>
        </is>
      </c>
      <c r="B15" s="5" t="inlineStr">
        <is>
          <t>Beban Gaji</t>
        </is>
      </c>
      <c r="C15" s="7">
        <f>IF('BB-Beban-Gaji'!F8&gt;0,'BB-Beban-Gaji'!F8,0)</f>
        <v/>
      </c>
      <c r="D15" s="7">
        <f>IF('BB-Beban-Gaji'!F8&lt;0,-'BB-Beban-Gaji'!F8,0)</f>
        <v/>
      </c>
    </row>
    <row r="16">
      <c r="A16" s="4" t="inlineStr">
        <is>
          <t>521</t>
        </is>
      </c>
      <c r="B16" s="5" t="inlineStr">
        <is>
          <t>Beban Sewa</t>
        </is>
      </c>
      <c r="C16" s="7">
        <f>IF('BB-Beban-Sewa'!F7&gt;0,'BB-Beban-Sewa'!F7,0)</f>
        <v/>
      </c>
      <c r="D16" s="7">
        <f>IF('BB-Beban-Sewa'!F7&lt;0,-'BB-Beban-Sewa'!F7,0)</f>
        <v/>
      </c>
    </row>
    <row r="17">
      <c r="A17" s="4" t="inlineStr">
        <is>
          <t>531</t>
        </is>
      </c>
      <c r="B17" s="5" t="inlineStr">
        <is>
          <t>Beban Listrik &amp; Air</t>
        </is>
      </c>
      <c r="C17" s="7">
        <f>IF('BB-Beban-Listrik'!F7&gt;0,'BB-Beban-Listrik'!F7,0)</f>
        <v/>
      </c>
      <c r="D17" s="7">
        <f>IF('BB-Beban-Listrik'!F7&lt;0,-'BB-Beban-Listrik'!F7,0)</f>
        <v/>
      </c>
    </row>
    <row r="18">
      <c r="A18" s="4" t="inlineStr">
        <is>
          <t>541</t>
        </is>
      </c>
      <c r="B18" s="5" t="inlineStr">
        <is>
          <t>Beban Transportasi</t>
        </is>
      </c>
      <c r="C18" s="7">
        <f>IF('BB-Beban-Transport'!F7&gt;0,'BB-Beban-Transport'!F7,0)</f>
        <v/>
      </c>
      <c r="D18" s="7">
        <f>IF('BB-Beban-Transport'!F7&lt;0,-'BB-Beban-Transport'!F7,0)</f>
        <v/>
      </c>
    </row>
    <row r="19">
      <c r="A19" s="4" t="inlineStr">
        <is>
          <t>551</t>
        </is>
      </c>
      <c r="B19" s="5" t="inlineStr">
        <is>
          <t>Beban Telekomunikasi</t>
        </is>
      </c>
      <c r="C19" s="7">
        <f>IF('BB-Beban-Telkom'!F7&gt;0,'BB-Beban-Telkom'!F7,0)</f>
        <v/>
      </c>
      <c r="D19" s="7">
        <f>IF('BB-Beban-Telkom'!F7&lt;0,-'BB-Beban-Telkom'!F7,0)</f>
        <v/>
      </c>
    </row>
    <row r="20">
      <c r="A20" s="4" t="inlineStr">
        <is>
          <t>561</t>
        </is>
      </c>
      <c r="B20" s="5" t="inlineStr">
        <is>
          <t>Beban Perlengkapan</t>
        </is>
      </c>
      <c r="C20" s="7">
        <f>IF('BB-Beban-Perlengkapan'!F7&gt;0,'BB-Beban-Perlengkapan'!F7,0)</f>
        <v/>
      </c>
      <c r="D20" s="7">
        <f>IF('BB-Beban-Perlengkapan'!F7&lt;0,-'BB-Beban-Perlengkapan'!F7,0)</f>
        <v/>
      </c>
    </row>
    <row r="21">
      <c r="A21" s="4" t="inlineStr">
        <is>
          <t>571</t>
        </is>
      </c>
      <c r="B21" s="5" t="inlineStr">
        <is>
          <t>Beban Iklan</t>
        </is>
      </c>
      <c r="C21" s="7">
        <f>IF('BB-Beban-Iklan'!F7&gt;0,'BB-Beban-Iklan'!F7,0)</f>
        <v/>
      </c>
      <c r="D21" s="7">
        <f>IF('BB-Beban-Iklan'!F7&lt;0,-'BB-Beban-Iklan'!F7,0)</f>
        <v/>
      </c>
    </row>
    <row r="22">
      <c r="A22" s="4" t="inlineStr">
        <is>
          <t>581</t>
        </is>
      </c>
      <c r="B22" s="5" t="inlineStr">
        <is>
          <t>Beban Adm Bank</t>
        </is>
      </c>
      <c r="C22" s="7">
        <f>IF('BB-Beban-AdmBank'!F7&gt;0,'BB-Beban-AdmBank'!F7,0)</f>
        <v/>
      </c>
      <c r="D22" s="7">
        <f>IF('BB-Beban-AdmBank'!F7&lt;0,-'BB-Beban-AdmBank'!F7,0)</f>
        <v/>
      </c>
    </row>
    <row r="23">
      <c r="A23" s="8" t="n"/>
      <c r="B23" s="18" t="inlineStr">
        <is>
          <t>TOTAL</t>
        </is>
      </c>
      <c r="C23" s="10">
        <f>SUM(C5:C22)</f>
        <v/>
      </c>
      <c r="D23" s="10">
        <f>SUM(D5:D22)</f>
        <v/>
      </c>
    </row>
    <row r="24">
      <c r="B24" s="19">
        <f>IF(C23=D23,"✓ Seimbang","✗ Selisih Rp "&amp;TEXT(ABS(C23-D23),"#,##0")&amp;" (akan diatasi oleh ayat penyesuaian)")</f>
        <v/>
      </c>
    </row>
  </sheetData>
  <mergeCells count="3">
    <mergeCell ref="A1:D1"/>
    <mergeCell ref="B24:D24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16" customWidth="1" min="3" max="3"/>
    <col width="16" customWidth="1" min="4" max="4"/>
    <col width="45" customWidth="1" min="5" max="5"/>
  </cols>
  <sheetData>
    <row r="1" ht="26" customHeight="1">
      <c r="A1" s="1" t="inlineStr">
        <is>
          <t>Ayat Penyesuaian - 31 Januari 2026</t>
        </is>
      </c>
    </row>
    <row r="2">
      <c r="A2" s="2" t="inlineStr">
        <is>
          <t>Empat penyesuaian akhir periode (PSAK basis akrual). Sel kuning = asumsi input (boleh diubah).</t>
        </is>
      </c>
    </row>
    <row r="4" ht="30" customHeight="1">
      <c r="A4" s="3" t="inlineStr">
        <is>
          <t>Kode</t>
        </is>
      </c>
      <c r="B4" s="3" t="inlineStr">
        <is>
          <t>Akun &amp; Penyesuaian</t>
        </is>
      </c>
      <c r="C4" s="3" t="inlineStr">
        <is>
          <t>Debet (Rp)</t>
        </is>
      </c>
      <c r="D4" s="3" t="inlineStr">
        <is>
          <t>Kredit (Rp)</t>
        </is>
      </c>
      <c r="E4" s="3" t="inlineStr">
        <is>
          <t>Dasar Perhitungan</t>
        </is>
      </c>
    </row>
    <row r="5">
      <c r="A5" s="20" t="n"/>
      <c r="B5" s="21" t="inlineStr">
        <is>
          <t>ASUMSI INPUT (boleh diubah)</t>
        </is>
      </c>
      <c r="C5" s="20" t="n"/>
      <c r="D5" s="20" t="n"/>
      <c r="E5" s="20" t="n"/>
    </row>
    <row r="6">
      <c r="A6" s="22" t="n"/>
      <c r="B6" s="23" t="inlineStr">
        <is>
          <t>Peralatan - harga perolehan</t>
        </is>
      </c>
      <c r="C6" s="16">
        <f>'BB-Peralatan'!F7</f>
        <v/>
      </c>
      <c r="D6" s="12" t="inlineStr">
        <is>
          <t>(refer BB)</t>
        </is>
      </c>
      <c r="E6" s="22" t="n"/>
    </row>
    <row r="7">
      <c r="A7" s="22" t="n"/>
      <c r="B7" s="23" t="inlineStr">
        <is>
          <t>Peralatan - nilai residu</t>
        </is>
      </c>
      <c r="C7" s="24" t="n">
        <v>2000000</v>
      </c>
      <c r="D7" s="22" t="n"/>
      <c r="E7" s="22" t="n"/>
    </row>
    <row r="8">
      <c r="A8" s="22" t="n"/>
      <c r="B8" s="23" t="inlineStr">
        <is>
          <t>Peralatan - umur ekonomik (bulan)</t>
        </is>
      </c>
      <c r="C8" s="25" t="n">
        <v>60</v>
      </c>
      <c r="D8" s="22" t="n"/>
      <c r="E8" s="22" t="n"/>
    </row>
    <row r="9">
      <c r="A9" s="22" t="n"/>
      <c r="B9" s="26" t="inlineStr">
        <is>
          <t>Peralatan - penyusutan per bulan</t>
        </is>
      </c>
      <c r="C9" s="27">
        <f>(C6-C7)/C8</f>
        <v/>
      </c>
      <c r="D9" s="22" t="n"/>
      <c r="E9" s="22" t="n"/>
    </row>
    <row r="11">
      <c r="A11" s="22" t="n"/>
      <c r="B11" s="23" t="inlineStr">
        <is>
          <t>Kendaraan - harga perolehan</t>
        </is>
      </c>
      <c r="C11" s="16">
        <f>'BB-Kendaraan'!F6</f>
        <v/>
      </c>
      <c r="D11" s="22" t="n"/>
      <c r="E11" s="22" t="n"/>
    </row>
    <row r="12">
      <c r="A12" s="22" t="n"/>
      <c r="B12" s="23" t="inlineStr">
        <is>
          <t>Kendaraan - nilai residu</t>
        </is>
      </c>
      <c r="C12" s="24" t="n">
        <v>1000000</v>
      </c>
      <c r="D12" s="22" t="n"/>
      <c r="E12" s="22" t="n"/>
    </row>
    <row r="13">
      <c r="A13" s="22" t="n"/>
      <c r="B13" s="23" t="inlineStr">
        <is>
          <t>Kendaraan - umur ekonomik (bulan)</t>
        </is>
      </c>
      <c r="C13" s="25" t="n">
        <v>60</v>
      </c>
      <c r="D13" s="22" t="n"/>
      <c r="E13" s="22" t="n"/>
    </row>
    <row r="14">
      <c r="A14" s="22" t="n"/>
      <c r="B14" s="26" t="inlineStr">
        <is>
          <t>Kendaraan - penyusutan per bulan</t>
        </is>
      </c>
      <c r="C14" s="27">
        <f>(C11-C12)/C13</f>
        <v/>
      </c>
      <c r="D14" s="22" t="n"/>
      <c r="E14" s="22" t="n"/>
    </row>
    <row r="16">
      <c r="A16" s="22" t="n"/>
      <c r="B16" s="23" t="inlineStr">
        <is>
          <t>Asuransi - saldo dibayar di muka</t>
        </is>
      </c>
      <c r="C16" s="16">
        <f>'BB-Asuransi-DIM'!F6</f>
        <v/>
      </c>
      <c r="D16" s="22" t="n"/>
      <c r="E16" s="22" t="n"/>
    </row>
    <row r="17">
      <c r="A17" s="22" t="n"/>
      <c r="B17" s="23" t="inlineStr">
        <is>
          <t>Asuransi - sisa bulan manfaat</t>
        </is>
      </c>
      <c r="C17" s="25" t="n">
        <v>12</v>
      </c>
      <c r="D17" s="22" t="n"/>
      <c r="E17" s="22" t="n"/>
    </row>
    <row r="18">
      <c r="A18" s="22" t="n"/>
      <c r="B18" s="26" t="inlineStr">
        <is>
          <t>Asuransi - beban bulan ini</t>
        </is>
      </c>
      <c r="C18" s="27">
        <f>C16/C17</f>
        <v/>
      </c>
      <c r="D18" s="22" t="n"/>
      <c r="E18" s="22" t="n"/>
    </row>
    <row r="20">
      <c r="A20" s="22" t="n"/>
      <c r="B20" s="23" t="inlineStr">
        <is>
          <t>Persediaan akhir (hasil opname fisik)</t>
        </is>
      </c>
      <c r="C20" s="24" t="n">
        <v>12000000</v>
      </c>
      <c r="D20" s="22" t="n"/>
      <c r="E20" s="22" t="n"/>
    </row>
    <row r="21">
      <c r="A21" s="22" t="n"/>
      <c r="B21" s="23" t="inlineStr">
        <is>
          <t>Persediaan - saldo buku sebelum adj</t>
        </is>
      </c>
      <c r="C21" s="16">
        <f>'BB-Persediaan'!F9</f>
        <v/>
      </c>
      <c r="D21" s="22" t="n"/>
      <c r="E21" s="22" t="n"/>
    </row>
    <row r="22">
      <c r="A22" s="22" t="n"/>
      <c r="B22" s="26" t="inlineStr">
        <is>
          <t>HPP = saldo buku - persediaan akhir</t>
        </is>
      </c>
      <c r="C22" s="27">
        <f>C21-C20</f>
        <v/>
      </c>
      <c r="D22" s="22" t="n"/>
      <c r="E22" s="22" t="n"/>
    </row>
    <row r="24">
      <c r="A24" s="22" t="n"/>
      <c r="B24" s="23" t="inlineStr">
        <is>
          <t>Tarif PPh Badan</t>
        </is>
      </c>
      <c r="C24" s="28" t="n">
        <v>0.22</v>
      </c>
      <c r="D24" s="22" t="n"/>
      <c r="E24" s="22" t="n"/>
    </row>
    <row r="25">
      <c r="A25" s="22" t="n"/>
      <c r="B25" s="23" t="inlineStr">
        <is>
          <t>Laba sebelum pajak (dihitung di Laporan-LR)</t>
        </is>
      </c>
      <c r="C25" s="16">
        <f>'Laporan-LR'!C21</f>
        <v/>
      </c>
      <c r="D25" s="22" t="n"/>
      <c r="E25" s="22" t="n"/>
    </row>
    <row r="26">
      <c r="A26" s="22" t="n"/>
      <c r="B26" s="26" t="inlineStr">
        <is>
          <t>PPh Badan = tarif x laba sebelum pajak</t>
        </is>
      </c>
      <c r="C26" s="27">
        <f>C24*C25</f>
        <v/>
      </c>
      <c r="D26" s="22" t="n"/>
      <c r="E26" s="22" t="n"/>
    </row>
    <row r="28">
      <c r="A28" s="20" t="n"/>
      <c r="B28" s="21" t="inlineStr">
        <is>
          <t>JURNAL PENYESUAIAN</t>
        </is>
      </c>
      <c r="C28" s="20" t="n"/>
      <c r="D28" s="20" t="n"/>
      <c r="E28" s="20" t="n"/>
    </row>
    <row r="29" ht="30" customHeight="1">
      <c r="A29" s="3" t="inlineStr">
        <is>
          <t>Kode</t>
        </is>
      </c>
      <c r="B29" s="3" t="inlineStr">
        <is>
          <t>Akun</t>
        </is>
      </c>
      <c r="C29" s="3" t="inlineStr">
        <is>
          <t>Debet (Rp)</t>
        </is>
      </c>
      <c r="D29" s="3" t="inlineStr">
        <is>
          <t>Kredit (Rp)</t>
        </is>
      </c>
      <c r="E29" s="3" t="inlineStr">
        <is>
          <t>Penjelasan</t>
        </is>
      </c>
    </row>
    <row r="30">
      <c r="A30" s="4" t="inlineStr">
        <is>
          <t>Adj-A</t>
        </is>
      </c>
      <c r="B30" s="5" t="inlineStr">
        <is>
          <t>Beban Penyusutan</t>
        </is>
      </c>
      <c r="C30" s="7">
        <f>C9+C14</f>
        <v/>
      </c>
      <c r="D30" s="7" t="n">
        <v>0</v>
      </c>
      <c r="E30" s="13" t="inlineStr">
        <is>
          <t>Penyusutan peralatan &amp; kendaraan</t>
        </is>
      </c>
    </row>
    <row r="31">
      <c r="A31" s="4" t="inlineStr"/>
      <c r="B31" s="5" t="inlineStr">
        <is>
          <t>Akumulasi Penyusutan</t>
        </is>
      </c>
      <c r="C31" s="7" t="n">
        <v>0</v>
      </c>
      <c r="D31" s="7">
        <f>C9+C14</f>
        <v/>
      </c>
      <c r="E31" s="13" t="inlineStr">
        <is>
          <t>Aset tetap tetap di harga perolehan; penurunan nilai diakumulasi</t>
        </is>
      </c>
    </row>
    <row r="32">
      <c r="A32" s="4" t="inlineStr">
        <is>
          <t>Adj-B</t>
        </is>
      </c>
      <c r="B32" s="5" t="inlineStr">
        <is>
          <t>Beban Asuransi</t>
        </is>
      </c>
      <c r="C32" s="7">
        <f>C18</f>
        <v/>
      </c>
      <c r="D32" s="7" t="n">
        <v>0</v>
      </c>
      <c r="E32" s="13" t="inlineStr">
        <is>
          <t>1/12 dari premi tahunan</t>
        </is>
      </c>
    </row>
    <row r="33">
      <c r="A33" s="4" t="inlineStr"/>
      <c r="B33" s="5" t="inlineStr">
        <is>
          <t>Asuransi Dibayar di Muka</t>
        </is>
      </c>
      <c r="C33" s="7" t="n">
        <v>0</v>
      </c>
      <c r="D33" s="7">
        <f>C18</f>
        <v/>
      </c>
      <c r="E33" s="13" t="inlineStr">
        <is>
          <t>Saldo dibayar di muka berkurang</t>
        </is>
      </c>
    </row>
    <row r="34">
      <c r="A34" s="4" t="inlineStr">
        <is>
          <t>Adj-C</t>
        </is>
      </c>
      <c r="B34" s="5" t="inlineStr">
        <is>
          <t>Harga Pokok Penjualan</t>
        </is>
      </c>
      <c r="C34" s="7">
        <f>C22</f>
        <v/>
      </c>
      <c r="D34" s="7" t="n">
        <v>0</v>
      </c>
      <c r="E34" s="13" t="inlineStr">
        <is>
          <t>Barang terjual = saldo buku - opname</t>
        </is>
      </c>
    </row>
    <row r="35">
      <c r="A35" s="4" t="inlineStr"/>
      <c r="B35" s="5" t="inlineStr">
        <is>
          <t>Persediaan Barang Dagang</t>
        </is>
      </c>
      <c r="C35" s="7" t="n">
        <v>0</v>
      </c>
      <c r="D35" s="7">
        <f>C22</f>
        <v/>
      </c>
      <c r="E35" s="13" t="inlineStr">
        <is>
          <t>Persediaan diturunkan ke nilai opname</t>
        </is>
      </c>
    </row>
    <row r="36">
      <c r="A36" s="4" t="inlineStr">
        <is>
          <t>Adj-D</t>
        </is>
      </c>
      <c r="B36" s="5" t="inlineStr">
        <is>
          <t>Beban Pajak Penghasilan</t>
        </is>
      </c>
      <c r="C36" s="7">
        <f>C26</f>
        <v/>
      </c>
      <c r="D36" s="7" t="n">
        <v>0</v>
      </c>
      <c r="E36" s="13" t="inlineStr">
        <is>
          <t>PPh Badan 22% x laba sebelum pajak</t>
        </is>
      </c>
    </row>
    <row r="37">
      <c r="A37" s="4" t="inlineStr"/>
      <c r="B37" s="5" t="inlineStr">
        <is>
          <t>Utang Pajak Penghasilan</t>
        </is>
      </c>
      <c r="C37" s="7" t="n">
        <v>0</v>
      </c>
      <c r="D37" s="7">
        <f>C26</f>
        <v/>
      </c>
      <c r="E37" s="13" t="inlineStr">
        <is>
          <t>Utang pajak sampai disetor bulan berikutnya</t>
        </is>
      </c>
    </row>
    <row r="38">
      <c r="A38" s="8" t="n"/>
      <c r="B38" s="18" t="inlineStr">
        <is>
          <t>TOTAL</t>
        </is>
      </c>
      <c r="C38" s="10">
        <f>SUM(C30:C37)</f>
        <v/>
      </c>
      <c r="D38" s="10">
        <f>SUM(D30:D37)</f>
        <v/>
      </c>
      <c r="E38" s="8" t="n"/>
    </row>
    <row r="39">
      <c r="B39" s="29">
        <f>IF(C38=D38,"✓ Penyesuaian seimbang","✗ Selisih")</f>
        <v/>
      </c>
    </row>
  </sheetData>
  <mergeCells count="3">
    <mergeCell ref="A2:E2"/>
    <mergeCell ref="B39:E39"/>
    <mergeCell ref="A1:E1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6" customHeight="1">
      <c r="A1" s="1" t="inlineStr">
        <is>
          <t>Neraca Saldo Disesuaikan (NSD) - 31 Januari 2026</t>
        </is>
      </c>
    </row>
    <row r="2">
      <c r="A2" s="2" t="inlineStr">
        <is>
          <t>NSD = Neraca Saldo + dampak Penyesuaian. Total Debet harus = Total Kredit.</t>
        </is>
      </c>
    </row>
    <row r="4" ht="30" customHeight="1">
      <c r="A4" s="3" t="inlineStr">
        <is>
          <t>Ref</t>
        </is>
      </c>
      <c r="B4" s="3" t="inlineStr">
        <is>
          <t>Akun</t>
        </is>
      </c>
      <c r="C4" s="3" t="inlineStr">
        <is>
          <t>NS Debet</t>
        </is>
      </c>
      <c r="D4" s="3" t="inlineStr">
        <is>
          <t>NS Kredit</t>
        </is>
      </c>
      <c r="E4" s="3" t="inlineStr">
        <is>
          <t>Adj Debet</t>
        </is>
      </c>
      <c r="F4" s="3" t="inlineStr">
        <is>
          <t>Adj Kredit</t>
        </is>
      </c>
      <c r="G4" s="3" t="inlineStr">
        <is>
          <t>NSD Debet</t>
        </is>
      </c>
      <c r="H4" s="3" t="inlineStr">
        <is>
          <t>NSD Kredit</t>
        </is>
      </c>
    </row>
    <row r="5">
      <c r="A5" s="4" t="inlineStr">
        <is>
          <t>110</t>
        </is>
      </c>
      <c r="B5" s="5" t="inlineStr">
        <is>
          <t>Kas di Tangan</t>
        </is>
      </c>
      <c r="C5" s="30">
        <f>'Neraca-Saldo'!C5</f>
        <v/>
      </c>
      <c r="D5" s="30">
        <f>'Neraca-Saldo'!D5</f>
        <v/>
      </c>
      <c r="E5" s="7" t="n">
        <v>0</v>
      </c>
      <c r="F5" s="7" t="n">
        <v>0</v>
      </c>
      <c r="G5" s="7">
        <f>MAX(0,C5-D5+E5-F5)</f>
        <v/>
      </c>
      <c r="H5" s="7">
        <f>MAX(0,-(C5-D5+E5-F5))</f>
        <v/>
      </c>
    </row>
    <row r="6">
      <c r="A6" s="4" t="inlineStr">
        <is>
          <t>111</t>
        </is>
      </c>
      <c r="B6" s="5" t="inlineStr">
        <is>
          <t>Kas di Bank</t>
        </is>
      </c>
      <c r="C6" s="30">
        <f>'Neraca-Saldo'!C6</f>
        <v/>
      </c>
      <c r="D6" s="30">
        <f>'Neraca-Saldo'!D6</f>
        <v/>
      </c>
      <c r="E6" s="7" t="n">
        <v>0</v>
      </c>
      <c r="F6" s="7" t="n">
        <v>0</v>
      </c>
      <c r="G6" s="7">
        <f>MAX(0,C6-D6+E6-F6)</f>
        <v/>
      </c>
      <c r="H6" s="7">
        <f>MAX(0,-(C6-D6+E6-F6))</f>
        <v/>
      </c>
    </row>
    <row r="7">
      <c r="A7" s="4" t="inlineStr">
        <is>
          <t>113</t>
        </is>
      </c>
      <c r="B7" s="5" t="inlineStr">
        <is>
          <t>Piutang Usaha</t>
        </is>
      </c>
      <c r="C7" s="30">
        <f>'Neraca-Saldo'!C7</f>
        <v/>
      </c>
      <c r="D7" s="30">
        <f>'Neraca-Saldo'!D7</f>
        <v/>
      </c>
      <c r="E7" s="7" t="n">
        <v>0</v>
      </c>
      <c r="F7" s="7" t="n">
        <v>0</v>
      </c>
      <c r="G7" s="7">
        <f>MAX(0,C7-D7+E7-F7)</f>
        <v/>
      </c>
      <c r="H7" s="7">
        <f>MAX(0,-(C7-D7+E7-F7))</f>
        <v/>
      </c>
    </row>
    <row r="8">
      <c r="A8" s="4" t="inlineStr">
        <is>
          <t>115</t>
        </is>
      </c>
      <c r="B8" s="5" t="inlineStr">
        <is>
          <t>Persediaan Barang Dagang</t>
        </is>
      </c>
      <c r="C8" s="30">
        <f>'Neraca-Saldo'!C8</f>
        <v/>
      </c>
      <c r="D8" s="30">
        <f>'Neraca-Saldo'!D8</f>
        <v/>
      </c>
      <c r="E8" s="7" t="n">
        <v>0</v>
      </c>
      <c r="F8" s="7">
        <f>Penyesuaian!D35</f>
        <v/>
      </c>
      <c r="G8" s="7">
        <f>MAX(0,C8-D8+E8-F8)</f>
        <v/>
      </c>
      <c r="H8" s="7">
        <f>MAX(0,-(C8-D8+E8-F8))</f>
        <v/>
      </c>
    </row>
    <row r="9">
      <c r="A9" s="4" t="inlineStr">
        <is>
          <t>118</t>
        </is>
      </c>
      <c r="B9" s="5" t="inlineStr">
        <is>
          <t>Asuransi Dibayar di Muka</t>
        </is>
      </c>
      <c r="C9" s="30">
        <f>'Neraca-Saldo'!C9</f>
        <v/>
      </c>
      <c r="D9" s="30">
        <f>'Neraca-Saldo'!D9</f>
        <v/>
      </c>
      <c r="E9" s="7" t="n">
        <v>0</v>
      </c>
      <c r="F9" s="7">
        <f>Penyesuaian!D33</f>
        <v/>
      </c>
      <c r="G9" s="7">
        <f>MAX(0,C9-D9+E9-F9)</f>
        <v/>
      </c>
      <c r="H9" s="7">
        <f>MAX(0,-(C9-D9+E9-F9))</f>
        <v/>
      </c>
    </row>
    <row r="10">
      <c r="A10" s="4" t="inlineStr">
        <is>
          <t>122</t>
        </is>
      </c>
      <c r="B10" s="5" t="inlineStr">
        <is>
          <t>Peralatan Toko</t>
        </is>
      </c>
      <c r="C10" s="30">
        <f>'Neraca-Saldo'!C10</f>
        <v/>
      </c>
      <c r="D10" s="30">
        <f>'Neraca-Saldo'!D10</f>
        <v/>
      </c>
      <c r="E10" s="7" t="n">
        <v>0</v>
      </c>
      <c r="F10" s="7" t="n">
        <v>0</v>
      </c>
      <c r="G10" s="7">
        <f>MAX(0,C10-D10+E10-F10)</f>
        <v/>
      </c>
      <c r="H10" s="7">
        <f>MAX(0,-(C10-D10+E10-F10))</f>
        <v/>
      </c>
    </row>
    <row r="11">
      <c r="A11" s="4" t="inlineStr">
        <is>
          <t>125</t>
        </is>
      </c>
      <c r="B11" s="5" t="inlineStr">
        <is>
          <t>Kendaraan</t>
        </is>
      </c>
      <c r="C11" s="30">
        <f>'Neraca-Saldo'!C11</f>
        <v/>
      </c>
      <c r="D11" s="30">
        <f>'Neraca-Saldo'!D11</f>
        <v/>
      </c>
      <c r="E11" s="7" t="n">
        <v>0</v>
      </c>
      <c r="F11" s="7" t="n">
        <v>0</v>
      </c>
      <c r="G11" s="7">
        <f>MAX(0,C11-D11+E11-F11)</f>
        <v/>
      </c>
      <c r="H11" s="7">
        <f>MAX(0,-(C11-D11+E11-F11))</f>
        <v/>
      </c>
    </row>
    <row r="12">
      <c r="A12" s="4" t="inlineStr">
        <is>
          <t>211</t>
        </is>
      </c>
      <c r="B12" s="5" t="inlineStr">
        <is>
          <t>Utang Usaha</t>
        </is>
      </c>
      <c r="C12" s="30">
        <f>'Neraca-Saldo'!C12</f>
        <v/>
      </c>
      <c r="D12" s="30">
        <f>'Neraca-Saldo'!D12</f>
        <v/>
      </c>
      <c r="E12" s="7" t="n">
        <v>0</v>
      </c>
      <c r="F12" s="7" t="n">
        <v>0</v>
      </c>
      <c r="G12" s="7">
        <f>MAX(0,C12-D12+E12-F12)</f>
        <v/>
      </c>
      <c r="H12" s="7">
        <f>MAX(0,-(C12-D12+E12-F12))</f>
        <v/>
      </c>
    </row>
    <row r="13">
      <c r="A13" s="4" t="inlineStr">
        <is>
          <t>311</t>
        </is>
      </c>
      <c r="B13" s="5" t="inlineStr">
        <is>
          <t>Modal Budi</t>
        </is>
      </c>
      <c r="C13" s="30">
        <f>'Neraca-Saldo'!C13</f>
        <v/>
      </c>
      <c r="D13" s="30">
        <f>'Neraca-Saldo'!D13</f>
        <v/>
      </c>
      <c r="E13" s="7" t="n">
        <v>0</v>
      </c>
      <c r="F13" s="7" t="n">
        <v>0</v>
      </c>
      <c r="G13" s="7">
        <f>MAX(0,C13-D13+E13-F13)</f>
        <v/>
      </c>
      <c r="H13" s="7">
        <f>MAX(0,-(C13-D13+E13-F13))</f>
        <v/>
      </c>
    </row>
    <row r="14">
      <c r="A14" s="4" t="inlineStr">
        <is>
          <t>411</t>
        </is>
      </c>
      <c r="B14" s="5" t="inlineStr">
        <is>
          <t>Pendapatan Penjualan</t>
        </is>
      </c>
      <c r="C14" s="30">
        <f>'Neraca-Saldo'!C14</f>
        <v/>
      </c>
      <c r="D14" s="30">
        <f>'Neraca-Saldo'!D14</f>
        <v/>
      </c>
      <c r="E14" s="7" t="n">
        <v>0</v>
      </c>
      <c r="F14" s="7" t="n">
        <v>0</v>
      </c>
      <c r="G14" s="7">
        <f>MAX(0,C14-D14+E14-F14)</f>
        <v/>
      </c>
      <c r="H14" s="7">
        <f>MAX(0,-(C14-D14+E14-F14))</f>
        <v/>
      </c>
    </row>
    <row r="15">
      <c r="A15" s="4" t="inlineStr">
        <is>
          <t>511</t>
        </is>
      </c>
      <c r="B15" s="5" t="inlineStr">
        <is>
          <t>Beban Gaji</t>
        </is>
      </c>
      <c r="C15" s="30">
        <f>'Neraca-Saldo'!C15</f>
        <v/>
      </c>
      <c r="D15" s="30">
        <f>'Neraca-Saldo'!D15</f>
        <v/>
      </c>
      <c r="E15" s="7" t="n">
        <v>0</v>
      </c>
      <c r="F15" s="7" t="n">
        <v>0</v>
      </c>
      <c r="G15" s="7">
        <f>MAX(0,C15-D15+E15-F15)</f>
        <v/>
      </c>
      <c r="H15" s="7">
        <f>MAX(0,-(C15-D15+E15-F15))</f>
        <v/>
      </c>
    </row>
    <row r="16">
      <c r="A16" s="4" t="inlineStr">
        <is>
          <t>521</t>
        </is>
      </c>
      <c r="B16" s="5" t="inlineStr">
        <is>
          <t>Beban Sewa</t>
        </is>
      </c>
      <c r="C16" s="30">
        <f>'Neraca-Saldo'!C16</f>
        <v/>
      </c>
      <c r="D16" s="30">
        <f>'Neraca-Saldo'!D16</f>
        <v/>
      </c>
      <c r="E16" s="7" t="n">
        <v>0</v>
      </c>
      <c r="F16" s="7" t="n">
        <v>0</v>
      </c>
      <c r="G16" s="7">
        <f>MAX(0,C16-D16+E16-F16)</f>
        <v/>
      </c>
      <c r="H16" s="7">
        <f>MAX(0,-(C16-D16+E16-F16))</f>
        <v/>
      </c>
    </row>
    <row r="17">
      <c r="A17" s="4" t="inlineStr">
        <is>
          <t>531</t>
        </is>
      </c>
      <c r="B17" s="5" t="inlineStr">
        <is>
          <t>Beban Listrik &amp; Air</t>
        </is>
      </c>
      <c r="C17" s="30">
        <f>'Neraca-Saldo'!C17</f>
        <v/>
      </c>
      <c r="D17" s="30">
        <f>'Neraca-Saldo'!D17</f>
        <v/>
      </c>
      <c r="E17" s="7" t="n">
        <v>0</v>
      </c>
      <c r="F17" s="7" t="n">
        <v>0</v>
      </c>
      <c r="G17" s="7">
        <f>MAX(0,C17-D17+E17-F17)</f>
        <v/>
      </c>
      <c r="H17" s="7">
        <f>MAX(0,-(C17-D17+E17-F17))</f>
        <v/>
      </c>
    </row>
    <row r="18">
      <c r="A18" s="4" t="inlineStr">
        <is>
          <t>541</t>
        </is>
      </c>
      <c r="B18" s="5" t="inlineStr">
        <is>
          <t>Beban Transportasi</t>
        </is>
      </c>
      <c r="C18" s="30">
        <f>'Neraca-Saldo'!C18</f>
        <v/>
      </c>
      <c r="D18" s="30">
        <f>'Neraca-Saldo'!D18</f>
        <v/>
      </c>
      <c r="E18" s="7" t="n">
        <v>0</v>
      </c>
      <c r="F18" s="7" t="n">
        <v>0</v>
      </c>
      <c r="G18" s="7">
        <f>MAX(0,C18-D18+E18-F18)</f>
        <v/>
      </c>
      <c r="H18" s="7">
        <f>MAX(0,-(C18-D18+E18-F18))</f>
        <v/>
      </c>
    </row>
    <row r="19">
      <c r="A19" s="4" t="inlineStr">
        <is>
          <t>551</t>
        </is>
      </c>
      <c r="B19" s="5" t="inlineStr">
        <is>
          <t>Beban Telekomunikasi</t>
        </is>
      </c>
      <c r="C19" s="30">
        <f>'Neraca-Saldo'!C19</f>
        <v/>
      </c>
      <c r="D19" s="30">
        <f>'Neraca-Saldo'!D19</f>
        <v/>
      </c>
      <c r="E19" s="7" t="n">
        <v>0</v>
      </c>
      <c r="F19" s="7" t="n">
        <v>0</v>
      </c>
      <c r="G19" s="7">
        <f>MAX(0,C19-D19+E19-F19)</f>
        <v/>
      </c>
      <c r="H19" s="7">
        <f>MAX(0,-(C19-D19+E19-F19))</f>
        <v/>
      </c>
    </row>
    <row r="20">
      <c r="A20" s="4" t="inlineStr">
        <is>
          <t>561</t>
        </is>
      </c>
      <c r="B20" s="5" t="inlineStr">
        <is>
          <t>Beban Perlengkapan</t>
        </is>
      </c>
      <c r="C20" s="30">
        <f>'Neraca-Saldo'!C20</f>
        <v/>
      </c>
      <c r="D20" s="30">
        <f>'Neraca-Saldo'!D20</f>
        <v/>
      </c>
      <c r="E20" s="7" t="n">
        <v>0</v>
      </c>
      <c r="F20" s="7" t="n">
        <v>0</v>
      </c>
      <c r="G20" s="7">
        <f>MAX(0,C20-D20+E20-F20)</f>
        <v/>
      </c>
      <c r="H20" s="7">
        <f>MAX(0,-(C20-D20+E20-F20))</f>
        <v/>
      </c>
    </row>
    <row r="21">
      <c r="A21" s="4" t="inlineStr">
        <is>
          <t>571</t>
        </is>
      </c>
      <c r="B21" s="5" t="inlineStr">
        <is>
          <t>Beban Iklan</t>
        </is>
      </c>
      <c r="C21" s="30">
        <f>'Neraca-Saldo'!C21</f>
        <v/>
      </c>
      <c r="D21" s="30">
        <f>'Neraca-Saldo'!D21</f>
        <v/>
      </c>
      <c r="E21" s="7" t="n">
        <v>0</v>
      </c>
      <c r="F21" s="7" t="n">
        <v>0</v>
      </c>
      <c r="G21" s="7">
        <f>MAX(0,C21-D21+E21-F21)</f>
        <v/>
      </c>
      <c r="H21" s="7">
        <f>MAX(0,-(C21-D21+E21-F21))</f>
        <v/>
      </c>
    </row>
    <row r="22">
      <c r="A22" s="4" t="inlineStr">
        <is>
          <t>581</t>
        </is>
      </c>
      <c r="B22" s="5" t="inlineStr">
        <is>
          <t>Beban Adm Bank</t>
        </is>
      </c>
      <c r="C22" s="30">
        <f>'Neraca-Saldo'!C22</f>
        <v/>
      </c>
      <c r="D22" s="30">
        <f>'Neraca-Saldo'!D22</f>
        <v/>
      </c>
      <c r="E22" s="7" t="n">
        <v>0</v>
      </c>
      <c r="F22" s="7" t="n">
        <v>0</v>
      </c>
      <c r="G22" s="7">
        <f>MAX(0,C22-D22+E22-F22)</f>
        <v/>
      </c>
      <c r="H22" s="7">
        <f>MAX(0,-(C22-D22+E22-F22))</f>
        <v/>
      </c>
    </row>
    <row r="23">
      <c r="A23" s="4" t="inlineStr">
        <is>
          <t>901</t>
        </is>
      </c>
      <c r="B23" s="5" t="inlineStr">
        <is>
          <t>Akumulasi Penyusutan</t>
        </is>
      </c>
      <c r="C23" s="7" t="n">
        <v>0</v>
      </c>
      <c r="D23" s="7" t="n">
        <v>0</v>
      </c>
      <c r="E23" s="7" t="n">
        <v>0</v>
      </c>
      <c r="F23" s="7">
        <f>Penyesuaian!D31</f>
        <v/>
      </c>
      <c r="G23" s="7">
        <f>MAX(0,C23-D23+E23-F23)</f>
        <v/>
      </c>
      <c r="H23" s="7">
        <f>MAX(0,-(C23-D23+E23-F23))</f>
        <v/>
      </c>
    </row>
    <row r="24">
      <c r="A24" s="4" t="inlineStr">
        <is>
          <t>902</t>
        </is>
      </c>
      <c r="B24" s="5" t="inlineStr">
        <is>
          <t>Beban Penyusutan</t>
        </is>
      </c>
      <c r="C24" s="7" t="n">
        <v>0</v>
      </c>
      <c r="D24" s="7" t="n">
        <v>0</v>
      </c>
      <c r="E24" s="7">
        <f>Penyesuaian!C30</f>
        <v/>
      </c>
      <c r="F24" s="7" t="n">
        <v>0</v>
      </c>
      <c r="G24" s="7">
        <f>MAX(0,C24-D24+E24-F24)</f>
        <v/>
      </c>
      <c r="H24" s="7">
        <f>MAX(0,-(C24-D24+E24-F24))</f>
        <v/>
      </c>
    </row>
    <row r="25">
      <c r="A25" s="4" t="inlineStr">
        <is>
          <t>903</t>
        </is>
      </c>
      <c r="B25" s="5" t="inlineStr">
        <is>
          <t>Harga Pokok Penjualan</t>
        </is>
      </c>
      <c r="C25" s="7" t="n">
        <v>0</v>
      </c>
      <c r="D25" s="7" t="n">
        <v>0</v>
      </c>
      <c r="E25" s="7">
        <f>Penyesuaian!C34</f>
        <v/>
      </c>
      <c r="F25" s="7" t="n">
        <v>0</v>
      </c>
      <c r="G25" s="7">
        <f>MAX(0,C25-D25+E25-F25)</f>
        <v/>
      </c>
      <c r="H25" s="7">
        <f>MAX(0,-(C25-D25+E25-F25))</f>
        <v/>
      </c>
    </row>
    <row r="26">
      <c r="A26" s="4" t="inlineStr">
        <is>
          <t>904</t>
        </is>
      </c>
      <c r="B26" s="5" t="inlineStr">
        <is>
          <t>Beban Asuransi</t>
        </is>
      </c>
      <c r="C26" s="7" t="n">
        <v>0</v>
      </c>
      <c r="D26" s="7" t="n">
        <v>0</v>
      </c>
      <c r="E26" s="7">
        <f>Penyesuaian!C32</f>
        <v/>
      </c>
      <c r="F26" s="7" t="n">
        <v>0</v>
      </c>
      <c r="G26" s="7">
        <f>MAX(0,C26-D26+E26-F26)</f>
        <v/>
      </c>
      <c r="H26" s="7">
        <f>MAX(0,-(C26-D26+E26-F26))</f>
        <v/>
      </c>
    </row>
    <row r="27">
      <c r="A27" s="4" t="inlineStr">
        <is>
          <t>905</t>
        </is>
      </c>
      <c r="B27" s="5" t="inlineStr">
        <is>
          <t>Beban Pajak Penghasilan</t>
        </is>
      </c>
      <c r="C27" s="7" t="n">
        <v>0</v>
      </c>
      <c r="D27" s="7" t="n">
        <v>0</v>
      </c>
      <c r="E27" s="7">
        <f>Penyesuaian!C36</f>
        <v/>
      </c>
      <c r="F27" s="7" t="n">
        <v>0</v>
      </c>
      <c r="G27" s="7">
        <f>MAX(0,C27-D27+E27-F27)</f>
        <v/>
      </c>
      <c r="H27" s="7">
        <f>MAX(0,-(C27-D27+E27-F27))</f>
        <v/>
      </c>
    </row>
    <row r="28">
      <c r="A28" s="4" t="inlineStr">
        <is>
          <t>906</t>
        </is>
      </c>
      <c r="B28" s="5" t="inlineStr">
        <is>
          <t>Utang Pajak Penghasilan</t>
        </is>
      </c>
      <c r="C28" s="7" t="n">
        <v>0</v>
      </c>
      <c r="D28" s="7" t="n">
        <v>0</v>
      </c>
      <c r="E28" s="7" t="n">
        <v>0</v>
      </c>
      <c r="F28" s="7">
        <f>Penyesuaian!D37</f>
        <v/>
      </c>
      <c r="G28" s="7">
        <f>MAX(0,C28-D28+E28-F28)</f>
        <v/>
      </c>
      <c r="H28" s="7">
        <f>MAX(0,-(C28-D28+E28-F28))</f>
        <v/>
      </c>
    </row>
    <row r="29">
      <c r="A29" s="18" t="inlineStr">
        <is>
          <t>TOTAL</t>
        </is>
      </c>
      <c r="B29" s="8" t="n"/>
      <c r="C29" s="10">
        <f>SUM(C5:C28)</f>
        <v/>
      </c>
      <c r="D29" s="10">
        <f>SUM(D5:D28)</f>
        <v/>
      </c>
      <c r="E29" s="10">
        <f>SUM(E5:E28)</f>
        <v/>
      </c>
      <c r="F29" s="10">
        <f>SUM(F5:F28)</f>
        <v/>
      </c>
      <c r="G29" s="10">
        <f>SUM(G5:G28)</f>
        <v/>
      </c>
      <c r="H29" s="10">
        <f>SUM(H5:H28)</f>
        <v/>
      </c>
    </row>
    <row r="30">
      <c r="B30" s="31">
        <f>IF(G29=H29,"✓ NSD Seimbang Rp "&amp;TEXT(G29,"#,##0"),"✗ SELISIH Rp "&amp;TEXT(ABS(G29-H29),"#,##0"))</f>
        <v/>
      </c>
    </row>
  </sheetData>
  <mergeCells count="4">
    <mergeCell ref="B30:H30"/>
    <mergeCell ref="A2:H2"/>
    <mergeCell ref="A29:B29"/>
    <mergeCell ref="A1:H1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45" customWidth="1" min="2" max="2"/>
    <col width="18" customWidth="1" min="3" max="3"/>
    <col width="18" customWidth="1" min="4" max="4"/>
  </cols>
  <sheetData>
    <row r="1" ht="26" customHeight="1">
      <c r="A1" s="1" t="inlineStr">
        <is>
          <t>Laporan Laba Rugi - Toko Makmur Jaya</t>
        </is>
      </c>
    </row>
    <row r="2">
      <c r="A2" s="2" t="inlineStr">
        <is>
          <t>Untuk Periode yang Berakhir 31 Januari 2026. Semua angka dari NSD.</t>
        </is>
      </c>
    </row>
    <row r="4">
      <c r="A4" s="20" t="n"/>
      <c r="B4" s="21" t="inlineStr">
        <is>
          <t>Pendapatan</t>
        </is>
      </c>
      <c r="C4" s="20" t="n"/>
      <c r="D4" s="20" t="n"/>
    </row>
    <row r="5">
      <c r="A5" s="22" t="n"/>
      <c r="B5" s="23" t="inlineStr">
        <is>
          <t xml:space="preserve">   Pendapatan Penjualan</t>
        </is>
      </c>
      <c r="C5" s="16">
        <f>'NSD'!H14</f>
        <v/>
      </c>
      <c r="D5" s="22" t="n"/>
    </row>
    <row r="6">
      <c r="A6" s="8" t="n"/>
      <c r="B6" s="32" t="inlineStr">
        <is>
          <t>Total Pendapatan</t>
        </is>
      </c>
      <c r="C6" s="10">
        <f>C5</f>
        <v/>
      </c>
      <c r="D6" s="8" t="n"/>
    </row>
    <row r="7">
      <c r="A7" s="22" t="n"/>
      <c r="B7" s="23" t="inlineStr">
        <is>
          <t xml:space="preserve">   Harga Pokok Penjualan</t>
        </is>
      </c>
      <c r="C7" s="16">
        <f>-'NSD'!G25</f>
        <v/>
      </c>
      <c r="D7" s="22" t="n"/>
    </row>
    <row r="8">
      <c r="A8" s="8" t="n"/>
      <c r="B8" s="32" t="inlineStr">
        <is>
          <t>Laba Kotor</t>
        </is>
      </c>
      <c r="C8" s="10">
        <f>C6+C7</f>
        <v/>
      </c>
      <c r="D8" s="8" t="n"/>
    </row>
    <row r="9">
      <c r="A9" s="20" t="n"/>
      <c r="B9" s="21" t="inlineStr">
        <is>
          <t>Beban Operasi</t>
        </is>
      </c>
      <c r="C9" s="20" t="n"/>
      <c r="D9" s="20" t="n"/>
    </row>
    <row r="10">
      <c r="A10" s="22" t="n"/>
      <c r="B10" s="23" t="inlineStr">
        <is>
          <t xml:space="preserve">   Beban Gaji</t>
        </is>
      </c>
      <c r="C10" s="16">
        <f>-'NSD'!G15</f>
        <v/>
      </c>
      <c r="D10" s="22" t="n"/>
    </row>
    <row r="11">
      <c r="A11" s="22" t="n"/>
      <c r="B11" s="23" t="inlineStr">
        <is>
          <t xml:space="preserve">   Beban Sewa</t>
        </is>
      </c>
      <c r="C11" s="16">
        <f>-'NSD'!G16</f>
        <v/>
      </c>
      <c r="D11" s="22" t="n"/>
    </row>
    <row r="12">
      <c r="A12" s="22" t="n"/>
      <c r="B12" s="23" t="inlineStr">
        <is>
          <t xml:space="preserve">   Beban Listrik &amp; Air</t>
        </is>
      </c>
      <c r="C12" s="16">
        <f>-'NSD'!G17</f>
        <v/>
      </c>
      <c r="D12" s="22" t="n"/>
    </row>
    <row r="13">
      <c r="A13" s="22" t="n"/>
      <c r="B13" s="23" t="inlineStr">
        <is>
          <t xml:space="preserve">   Beban Perlengkapan</t>
        </is>
      </c>
      <c r="C13" s="16">
        <f>-'NSD'!G20</f>
        <v/>
      </c>
      <c r="D13" s="22" t="n"/>
    </row>
    <row r="14">
      <c r="A14" s="22" t="n"/>
      <c r="B14" s="23" t="inlineStr">
        <is>
          <t xml:space="preserve">   Beban Transportasi</t>
        </is>
      </c>
      <c r="C14" s="16">
        <f>-'NSD'!G18</f>
        <v/>
      </c>
      <c r="D14" s="22" t="n"/>
    </row>
    <row r="15">
      <c r="A15" s="22" t="n"/>
      <c r="B15" s="23" t="inlineStr">
        <is>
          <t xml:space="preserve">   Beban Iklan</t>
        </is>
      </c>
      <c r="C15" s="16">
        <f>-'NSD'!G21</f>
        <v/>
      </c>
      <c r="D15" s="22" t="n"/>
    </row>
    <row r="16">
      <c r="A16" s="22" t="n"/>
      <c r="B16" s="23" t="inlineStr">
        <is>
          <t xml:space="preserve">   Beban Adm Bank</t>
        </is>
      </c>
      <c r="C16" s="16">
        <f>-'NSD'!G22</f>
        <v/>
      </c>
      <c r="D16" s="22" t="n"/>
    </row>
    <row r="17">
      <c r="A17" s="22" t="n"/>
      <c r="B17" s="23" t="inlineStr">
        <is>
          <t xml:space="preserve">   Beban Telekomunikasi</t>
        </is>
      </c>
      <c r="C17" s="16">
        <f>-'NSD'!G19</f>
        <v/>
      </c>
      <c r="D17" s="22" t="n"/>
    </row>
    <row r="18">
      <c r="A18" s="22" t="n"/>
      <c r="B18" s="23" t="inlineStr">
        <is>
          <t xml:space="preserve">   Beban Penyusutan</t>
        </is>
      </c>
      <c r="C18" s="16">
        <f>-'NSD'!G24</f>
        <v/>
      </c>
      <c r="D18" s="22" t="n"/>
    </row>
    <row r="19">
      <c r="A19" s="22" t="n"/>
      <c r="B19" s="23" t="inlineStr">
        <is>
          <t xml:space="preserve">   Beban Asuransi</t>
        </is>
      </c>
      <c r="C19" s="16">
        <f>-'NSD'!G26</f>
        <v/>
      </c>
      <c r="D19" s="22" t="n"/>
    </row>
    <row r="20">
      <c r="A20" s="8" t="n"/>
      <c r="B20" s="32" t="inlineStr">
        <is>
          <t>Total Beban Operasi</t>
        </is>
      </c>
      <c r="C20" s="10">
        <f>SUM(C10:C19)</f>
        <v/>
      </c>
      <c r="D20" s="8" t="n"/>
    </row>
    <row r="21">
      <c r="A21" s="8" t="n"/>
      <c r="B21" s="32" t="inlineStr">
        <is>
          <t>Laba Sebelum Pajak</t>
        </is>
      </c>
      <c r="C21" s="10">
        <f>C8+C20</f>
        <v/>
      </c>
      <c r="D21" s="8" t="n"/>
    </row>
    <row r="22">
      <c r="A22" s="22" t="n"/>
      <c r="B22" s="23" t="inlineStr">
        <is>
          <t xml:space="preserve">   Beban Pajak Penghasilan (22%)</t>
        </is>
      </c>
      <c r="C22" s="16">
        <f>-'NSD'!G27</f>
        <v/>
      </c>
      <c r="D22" s="22" t="n"/>
    </row>
    <row r="23">
      <c r="A23" s="33" t="n"/>
      <c r="B23" s="34" t="inlineStr">
        <is>
          <t>LABA BERSIH UNTUK PERIODE BERJALAN</t>
        </is>
      </c>
      <c r="C23" s="35">
        <f>C21+C22</f>
        <v/>
      </c>
      <c r="D23" s="33" t="n"/>
    </row>
  </sheetData>
  <mergeCells count="2">
    <mergeCell ref="A1:D1"/>
    <mergeCell ref="A2:D2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45" customWidth="1" min="2" max="2"/>
    <col width="18" customWidth="1" min="3" max="3"/>
    <col width="4" customWidth="1" min="4" max="4"/>
    <col width="45" customWidth="1" min="5" max="5"/>
    <col width="18" customWidth="1" min="6" max="6"/>
  </cols>
  <sheetData>
    <row r="1" ht="26" customHeight="1">
      <c r="A1" s="1" t="inlineStr">
        <is>
          <t>Laporan Posisi Keuangan (Neraca) - per 31 Januari 2026</t>
        </is>
      </c>
    </row>
    <row r="2">
      <c r="A2" s="2" t="inlineStr">
        <is>
          <t>Total Aset harus = Total Kewajiban + Ekuitas.</t>
        </is>
      </c>
    </row>
    <row r="4">
      <c r="A4" s="20" t="n"/>
      <c r="B4" s="21" t="inlineStr">
        <is>
          <t>ASET</t>
        </is>
      </c>
      <c r="C4" s="20" t="n"/>
      <c r="D4" s="20" t="n"/>
      <c r="E4" s="21" t="inlineStr">
        <is>
          <t>KEWAJIBAN &amp; EKUITAS</t>
        </is>
      </c>
      <c r="F4" s="20" t="n"/>
    </row>
    <row r="5">
      <c r="B5" s="29" t="inlineStr">
        <is>
          <t>Aset Lancar</t>
        </is>
      </c>
      <c r="E5" s="29" t="inlineStr">
        <is>
          <t>Kewajiban Lancar</t>
        </is>
      </c>
    </row>
    <row r="6">
      <c r="A6" s="22" t="n"/>
      <c r="B6" s="23" t="inlineStr">
        <is>
          <t xml:space="preserve">   Kas di Tangan</t>
        </is>
      </c>
      <c r="C6" s="16">
        <f>'NSD'!G5</f>
        <v/>
      </c>
      <c r="D6" s="22" t="n"/>
      <c r="E6" s="23" t="inlineStr">
        <is>
          <t xml:space="preserve">   Utang Usaha</t>
        </is>
      </c>
      <c r="F6" s="16">
        <f>'NSD'!H12</f>
        <v/>
      </c>
    </row>
    <row r="7">
      <c r="A7" s="22" t="n"/>
      <c r="B7" s="23" t="inlineStr">
        <is>
          <t xml:space="preserve">   Kas di Bank</t>
        </is>
      </c>
      <c r="C7" s="16">
        <f>'NSD'!G6</f>
        <v/>
      </c>
      <c r="D7" s="22" t="n"/>
      <c r="E7" s="23" t="inlineStr">
        <is>
          <t xml:space="preserve">   Utang Pajak Penghasilan</t>
        </is>
      </c>
      <c r="F7" s="16">
        <f>'NSD'!H28</f>
        <v/>
      </c>
    </row>
    <row r="8">
      <c r="A8" s="22" t="n"/>
      <c r="B8" s="23" t="inlineStr">
        <is>
          <t xml:space="preserve">   Piutang Usaha</t>
        </is>
      </c>
      <c r="C8" s="16">
        <f>'NSD'!G7</f>
        <v/>
      </c>
      <c r="D8" s="8" t="n"/>
      <c r="E8" s="32" t="inlineStr">
        <is>
          <t>Total Kewajiban Lancar</t>
        </is>
      </c>
      <c r="F8" s="10">
        <f>SUM(F6:F7)</f>
        <v/>
      </c>
    </row>
    <row r="9">
      <c r="A9" s="22" t="n"/>
      <c r="B9" s="23" t="inlineStr">
        <is>
          <t xml:space="preserve">   Persediaan Barang Dagang</t>
        </is>
      </c>
      <c r="C9" s="16">
        <f>'NSD'!G8</f>
        <v/>
      </c>
    </row>
    <row r="10">
      <c r="A10" s="22" t="n"/>
      <c r="B10" s="23" t="inlineStr">
        <is>
          <t xml:space="preserve">   Asuransi Dibayar di Muka</t>
        </is>
      </c>
      <c r="C10" s="16">
        <f>'NSD'!G9</f>
        <v/>
      </c>
      <c r="E10" s="29" t="inlineStr">
        <is>
          <t>Ekuitas</t>
        </is>
      </c>
    </row>
    <row r="11">
      <c r="A11" s="8" t="n"/>
      <c r="B11" s="32" t="inlineStr">
        <is>
          <t>Total Aset Lancar</t>
        </is>
      </c>
      <c r="C11" s="10">
        <f>SUM(C6:C10)</f>
        <v/>
      </c>
      <c r="D11" s="22" t="n"/>
      <c r="E11" s="23" t="inlineStr">
        <is>
          <t xml:space="preserve">   Modal Budi</t>
        </is>
      </c>
      <c r="F11" s="16">
        <f>'NSD'!H13</f>
        <v/>
      </c>
    </row>
    <row r="12">
      <c r="B12" s="29" t="inlineStr">
        <is>
          <t>Aset Tetap</t>
        </is>
      </c>
      <c r="D12" s="22" t="n"/>
      <c r="E12" s="23" t="inlineStr">
        <is>
          <t xml:space="preserve">   Laba Periode Berjalan</t>
        </is>
      </c>
      <c r="F12" s="16">
        <f>'Laporan-LR'!C23</f>
        <v/>
      </c>
    </row>
    <row r="13">
      <c r="A13" s="22" t="n"/>
      <c r="B13" s="23" t="inlineStr">
        <is>
          <t xml:space="preserve">   Peralatan Toko (harga perolehan)</t>
        </is>
      </c>
      <c r="C13" s="16">
        <f>'NSD'!G10</f>
        <v/>
      </c>
      <c r="D13" s="8" t="n"/>
      <c r="E13" s="32" t="inlineStr">
        <is>
          <t>Total Ekuitas</t>
        </is>
      </c>
      <c r="F13" s="10">
        <f>F11+F12</f>
        <v/>
      </c>
    </row>
    <row r="14">
      <c r="A14" s="22" t="n"/>
      <c r="B14" s="23" t="inlineStr">
        <is>
          <t xml:space="preserve">   Kendaraan (harga perolehan)</t>
        </is>
      </c>
      <c r="C14" s="16">
        <f>'NSD'!G11</f>
        <v/>
      </c>
      <c r="D14" s="36" t="n"/>
      <c r="E14" s="37" t="inlineStr">
        <is>
          <t>TOTAL KEWAJIBAN &amp; EKUITAS</t>
        </is>
      </c>
      <c r="F14" s="38">
        <f>F8+F13</f>
        <v/>
      </c>
    </row>
    <row r="15">
      <c r="A15" s="22" t="n"/>
      <c r="B15" s="23" t="inlineStr">
        <is>
          <t xml:space="preserve">   Akumulasi Penyusutan</t>
        </is>
      </c>
      <c r="C15" s="16">
        <f>-'NSD'!H23</f>
        <v/>
      </c>
    </row>
    <row r="16">
      <c r="A16" s="8" t="n"/>
      <c r="B16" s="32" t="inlineStr">
        <is>
          <t>Total Aset Tetap (netto)</t>
        </is>
      </c>
      <c r="C16" s="10">
        <f>SUM(C13:C15)</f>
        <v/>
      </c>
    </row>
    <row r="17">
      <c r="A17" s="36" t="n"/>
      <c r="B17" s="37" t="inlineStr">
        <is>
          <t>TOTAL ASET</t>
        </is>
      </c>
      <c r="C17" s="38">
        <f>C11+C16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50" customWidth="1" min="2" max="2"/>
    <col width="18" customWidth="1" min="3" max="3"/>
  </cols>
  <sheetData>
    <row r="1" ht="26" customHeight="1">
      <c r="A1" s="1" t="inlineStr">
        <is>
          <t>Laporan Arus Kas (Metode Tidak Langsung) - Toko Makmur Jaya</t>
        </is>
      </c>
    </row>
    <row r="2">
      <c r="A2" s="2" t="inlineStr">
        <is>
          <t>Untuk Periode yang Berakhir 31 Januari 2026. Saldo kas akhir harus = saldo Kas di Neraca.</t>
        </is>
      </c>
    </row>
    <row r="4">
      <c r="A4" s="20" t="n"/>
      <c r="B4" s="21" t="inlineStr">
        <is>
          <t>Arus Kas dari Aktivitas Operasi</t>
        </is>
      </c>
      <c r="C4" s="20" t="n"/>
    </row>
    <row r="5">
      <c r="A5" s="22" t="n"/>
      <c r="B5" s="23" t="inlineStr">
        <is>
          <t xml:space="preserve">   Laba Bersih</t>
        </is>
      </c>
      <c r="C5" s="16">
        <f>'Laporan-LR'!C23</f>
        <v/>
      </c>
    </row>
    <row r="6">
      <c r="B6" s="39" t="inlineStr">
        <is>
          <t xml:space="preserve">   Penyesuaian pos non-kas:</t>
        </is>
      </c>
    </row>
    <row r="7">
      <c r="A7" s="22" t="n"/>
      <c r="B7" s="23" t="inlineStr">
        <is>
          <t xml:space="preserve">      Beban Penyusutan</t>
        </is>
      </c>
      <c r="C7" s="16">
        <f>'NSD'!G24</f>
        <v/>
      </c>
    </row>
    <row r="8">
      <c r="B8" s="39" t="inlineStr">
        <is>
          <t xml:space="preserve">   Perubahan modal kerja:</t>
        </is>
      </c>
    </row>
    <row r="9">
      <c r="A9" s="22" t="n"/>
      <c r="B9" s="23" t="inlineStr">
        <is>
          <t xml:space="preserve">      (Penambahan) Piutang Usaha</t>
        </is>
      </c>
      <c r="C9" s="16">
        <f>-('NSD'!G7-Transaksi!D7)</f>
        <v/>
      </c>
    </row>
    <row r="10">
      <c r="A10" s="22" t="n"/>
      <c r="B10" s="23" t="inlineStr">
        <is>
          <t xml:space="preserve">      Persediaan (perubahan)</t>
        </is>
      </c>
      <c r="C10" s="16">
        <f>-('NSD'!G8-Transaksi!D8)</f>
        <v/>
      </c>
    </row>
    <row r="11">
      <c r="A11" s="22" t="n"/>
      <c r="B11" s="23" t="inlineStr">
        <is>
          <t xml:space="preserve">      Asuransi Dibayar di Muka (perubahan)</t>
        </is>
      </c>
      <c r="C11" s="16">
        <f>-('NSD'!G9-Transaksi!D9)</f>
        <v/>
      </c>
    </row>
    <row r="12">
      <c r="A12" s="22" t="n"/>
      <c r="B12" s="23" t="inlineStr">
        <is>
          <t xml:space="preserve">      Penambahan Utang Usaha</t>
        </is>
      </c>
      <c r="C12" s="16">
        <f>'NSD'!H12-Transaksi!E12</f>
        <v/>
      </c>
    </row>
    <row r="13">
      <c r="A13" s="22" t="n"/>
      <c r="B13" s="23" t="inlineStr">
        <is>
          <t xml:space="preserve">      Penambahan Utang Pajak Penghasilan</t>
        </is>
      </c>
      <c r="C13" s="16">
        <f>'NSD'!H28</f>
        <v/>
      </c>
    </row>
    <row r="14">
      <c r="A14" s="8" t="n"/>
      <c r="B14" s="32" t="inlineStr">
        <is>
          <t>Kas Bersih dari Aktivitas Operasi</t>
        </is>
      </c>
      <c r="C14" s="10">
        <f>SUM(C5:C13)</f>
        <v/>
      </c>
    </row>
    <row r="15">
      <c r="A15" s="20" t="n"/>
      <c r="B15" s="21" t="inlineStr">
        <is>
          <t>Arus Kas dari Aktivitas Investasi</t>
        </is>
      </c>
      <c r="C15" s="20" t="n"/>
    </row>
    <row r="16">
      <c r="A16" s="22" t="n"/>
      <c r="B16" s="23" t="inlineStr">
        <is>
          <t xml:space="preserve">   (Pembelian) Peralatan Toko</t>
        </is>
      </c>
      <c r="C16" s="16">
        <f>-Transaksi!E21</f>
        <v/>
      </c>
    </row>
    <row r="17">
      <c r="A17" s="8" t="n"/>
      <c r="B17" s="32" t="inlineStr">
        <is>
          <t>Kas Bersih dari Aktivitas Investasi</t>
        </is>
      </c>
      <c r="C17" s="10">
        <f>C16</f>
        <v/>
      </c>
    </row>
    <row r="18">
      <c r="A18" s="20" t="n"/>
      <c r="B18" s="21" t="inlineStr">
        <is>
          <t>Arus Kas dari Aktivitas Pendanaan</t>
        </is>
      </c>
      <c r="C18" s="20" t="n"/>
    </row>
    <row r="19">
      <c r="A19" s="22" t="n"/>
      <c r="B19" s="23" t="inlineStr">
        <is>
          <t xml:space="preserve">   Setoran Modal Tambahan</t>
        </is>
      </c>
      <c r="C19" s="16">
        <f>Transaksi!F18</f>
        <v/>
      </c>
    </row>
    <row r="20">
      <c r="A20" s="8" t="n"/>
      <c r="B20" s="32" t="inlineStr">
        <is>
          <t>Kas Bersih dari Aktivitas Pendanaan</t>
        </is>
      </c>
      <c r="C20" s="10">
        <f>C19</f>
        <v/>
      </c>
    </row>
    <row r="21">
      <c r="A21" s="22" t="n"/>
      <c r="B21" s="40" t="inlineStr">
        <is>
          <t>Kenaikan Kas Selama Periode</t>
        </is>
      </c>
      <c r="C21" s="27">
        <f>C14+C17+C20</f>
        <v/>
      </c>
    </row>
    <row r="22">
      <c r="A22" s="22" t="n"/>
      <c r="B22" s="23" t="inlineStr">
        <is>
          <t>Saldo Kas Awal (1 Januari)</t>
        </is>
      </c>
      <c r="C22" s="16">
        <f>Transaksi!D5+Transaksi!D6</f>
        <v/>
      </c>
    </row>
    <row r="23">
      <c r="A23" s="36" t="n"/>
      <c r="B23" s="37" t="inlineStr">
        <is>
          <t>SALDO KAS AKHIR (31 Januari)</t>
        </is>
      </c>
      <c r="C23" s="38">
        <f>C21+C22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55" customWidth="1" min="2" max="2"/>
    <col width="18" customWidth="1" min="3" max="3"/>
    <col width="18" customWidth="1" min="4" max="4"/>
    <col width="30" customWidth="1" min="5" max="5"/>
  </cols>
  <sheetData>
    <row r="1" ht="26" customHeight="1">
      <c r="A1" s="1" t="inlineStr">
        <is>
          <t>Cek Konsistensi - Tiga Tes Otomatis</t>
        </is>
      </c>
    </row>
    <row r="2">
      <c r="A2" s="2" t="inlineStr">
        <is>
          <t>Tiga tes yang HARUS lulus setelah siklus akuntansi selesai. Ubah transaksi di sheet Transaksi, lalu lihat apakah ketiga tes masih hijau.</t>
        </is>
      </c>
    </row>
    <row r="4" ht="30" customHeight="1">
      <c r="A4" s="3" t="inlineStr">
        <is>
          <t>No.</t>
        </is>
      </c>
      <c r="B4" s="3" t="inlineStr">
        <is>
          <t>Tes Konsistensi</t>
        </is>
      </c>
      <c r="C4" s="3" t="inlineStr">
        <is>
          <t>Nilai A</t>
        </is>
      </c>
      <c r="D4" s="3" t="inlineStr">
        <is>
          <t>Nilai B</t>
        </is>
      </c>
      <c r="E4" s="3" t="inlineStr">
        <is>
          <t>Status</t>
        </is>
      </c>
    </row>
    <row r="5">
      <c r="A5" s="4" t="n">
        <v>1</v>
      </c>
      <c r="B5" s="5" t="inlineStr">
        <is>
          <t>Laba Bersih (LR) = Laba Periode Berjalan (Neraca)</t>
        </is>
      </c>
      <c r="C5" s="7">
        <f>'Laporan-LR'!C23</f>
        <v/>
      </c>
      <c r="D5" s="7">
        <f>'Laporan-Neraca'!F12</f>
        <v/>
      </c>
      <c r="E5" s="23">
        <f>IF(ROUND(C5-D5,0)=0,"✓ SAMA","✗ SELISIH Rp "&amp;TEXT(ABS(C5-D5),"#,##0"))</f>
        <v/>
      </c>
    </row>
    <row r="6">
      <c r="A6" s="4" t="n">
        <v>2</v>
      </c>
      <c r="B6" s="5" t="inlineStr">
        <is>
          <t>Saldo Kas Akhir (Arus Kas) = Kas di Neraca (Tangan+Bank)</t>
        </is>
      </c>
      <c r="C6" s="7">
        <f>'Arus-Kas'!C23</f>
        <v/>
      </c>
      <c r="D6" s="7">
        <f>'NSD'!G5+'NSD'!G6</f>
        <v/>
      </c>
      <c r="E6" s="23">
        <f>IF(ROUND(C6-D6,0)=0,"✓ SAMA","✗ SELISIH Rp "&amp;TEXT(ABS(C6-D6),"#,##0"))</f>
        <v/>
      </c>
    </row>
    <row r="7">
      <c r="A7" s="4" t="n">
        <v>3</v>
      </c>
      <c r="B7" s="5" t="inlineStr">
        <is>
          <t>Total Aset (Neraca) = Total Kewajiban + Ekuitas</t>
        </is>
      </c>
      <c r="C7" s="7">
        <f>'Laporan-Neraca'!C17</f>
        <v/>
      </c>
      <c r="D7" s="7">
        <f>'Laporan-Neraca'!F14</f>
        <v/>
      </c>
      <c r="E7" s="23">
        <f>IF(ROUND(C7-D7,0)=0,"✓ SAMA","✗ SELISIH Rp "&amp;TEXT(ABS(C7-D7),"#,##0"))</f>
        <v/>
      </c>
    </row>
    <row r="8">
      <c r="A8" s="4" t="n">
        <v>4</v>
      </c>
      <c r="B8" s="5" t="inlineStr">
        <is>
          <t>Neraca Saldo Disesuaikan: Total Debet = Total Kredit</t>
        </is>
      </c>
      <c r="C8" s="7">
        <f>'NSD'!G29</f>
        <v/>
      </c>
      <c r="D8" s="7">
        <f>'NSD'!H29</f>
        <v/>
      </c>
      <c r="E8" s="23">
        <f>IF(ROUND(C8-D8,0)=0,"✓ SAMA","✗ SELISIH Rp "&amp;TEXT(ABS(C8-D8),"#,##0"))</f>
        <v/>
      </c>
    </row>
    <row r="9">
      <c r="A9" s="4" t="n">
        <v>5</v>
      </c>
      <c r="B9" s="5" t="inlineStr">
        <is>
          <t>Jurnal Umum: Total Debet = Total Kredit</t>
        </is>
      </c>
      <c r="C9" s="7">
        <f>Transaksi!E61</f>
        <v/>
      </c>
      <c r="D9" s="7">
        <f>Transaksi!F61</f>
        <v/>
      </c>
      <c r="E9" s="23">
        <f>IF(ROUND(C9-D9,0)=0,"✓ SAMA","✗ SELISIH Rp "&amp;TEXT(ABS(C9-D9),"#,##0"))</f>
        <v/>
      </c>
    </row>
    <row r="11">
      <c r="A11" s="20" t="n"/>
      <c r="B11" s="21" t="inlineStr">
        <is>
          <t>RINGKASAN HASIL SIKLUS</t>
        </is>
      </c>
      <c r="C11" s="20" t="n"/>
      <c r="D11" s="20" t="n"/>
      <c r="E11" s="20" t="n"/>
    </row>
    <row r="12">
      <c r="A12" s="22" t="n"/>
      <c r="B12" s="23" t="inlineStr">
        <is>
          <t>Total Pendapatan</t>
        </is>
      </c>
      <c r="C12" s="16">
        <f>'Laporan-LR'!C5</f>
        <v/>
      </c>
      <c r="D12" s="22" t="n"/>
      <c r="E12" s="22" t="n"/>
    </row>
    <row r="13">
      <c r="A13" s="22" t="n"/>
      <c r="B13" s="23" t="inlineStr">
        <is>
          <t>Total Beban (termasuk pajak)</t>
        </is>
      </c>
      <c r="C13" s="16">
        <f>-('Laporan-LR'!C23-'Laporan-LR'!C5)</f>
        <v/>
      </c>
      <c r="D13" s="22" t="n"/>
      <c r="E13" s="22" t="n"/>
    </row>
    <row r="14">
      <c r="A14" s="22" t="n"/>
      <c r="B14" s="23" t="inlineStr">
        <is>
          <t>Laba Bersih</t>
        </is>
      </c>
      <c r="C14" s="16">
        <f>'Laporan-LR'!C23</f>
        <v/>
      </c>
      <c r="D14" s="22" t="n"/>
      <c r="E14" s="22" t="n"/>
    </row>
    <row r="15">
      <c r="A15" s="22" t="n"/>
      <c r="B15" s="23" t="inlineStr">
        <is>
          <t>Total Aset</t>
        </is>
      </c>
      <c r="C15" s="16">
        <f>'Laporan-Neraca'!C17</f>
        <v/>
      </c>
      <c r="D15" s="22" t="n"/>
      <c r="E15" s="22" t="n"/>
    </row>
    <row r="16">
      <c r="A16" s="22" t="n"/>
      <c r="B16" s="23" t="inlineStr">
        <is>
          <t>Total Kewajiban</t>
        </is>
      </c>
      <c r="C16" s="16">
        <f>'Laporan-Neraca'!F8</f>
        <v/>
      </c>
      <c r="D16" s="22" t="n"/>
      <c r="E16" s="22" t="n"/>
    </row>
    <row r="17">
      <c r="A17" s="22" t="n"/>
      <c r="B17" s="23" t="inlineStr">
        <is>
          <t>Total Ekuitas</t>
        </is>
      </c>
      <c r="C17" s="16">
        <f>'Laporan-Neraca'!F13</f>
        <v/>
      </c>
      <c r="D17" s="22" t="n"/>
      <c r="E17" s="22" t="n"/>
    </row>
    <row r="18">
      <c r="A18" s="22" t="n"/>
      <c r="B18" s="23" t="inlineStr">
        <is>
          <t>Saldo Kas Akhir</t>
        </is>
      </c>
      <c r="C18" s="16">
        <f>'Arus-Kas'!C23</f>
        <v/>
      </c>
      <c r="D18" s="22" t="n"/>
      <c r="E18" s="22" t="n"/>
    </row>
    <row r="19">
      <c r="A19" s="22" t="n"/>
      <c r="B19" s="23" t="inlineStr">
        <is>
          <t>Margin Laba Bersih</t>
        </is>
      </c>
      <c r="C19" s="41">
        <f>'Laporan-LR'!C23/'Laporan-LR'!C5</f>
        <v/>
      </c>
      <c r="D19" s="22" t="n"/>
      <c r="E19" s="22" t="n"/>
    </row>
  </sheetData>
  <mergeCells count="2">
    <mergeCell ref="A2:E2"/>
    <mergeCell ref="A1:E1"/>
  </mergeCells>
  <conditionalFormatting sqref="E5:E9">
    <cfRule type="expression" priority="1" dxfId="0">
      <formula>ISNUMBER(SEARCH("SAMA",E5))</formula>
    </cfRule>
    <cfRule type="expression" priority="2" dxfId="1">
      <formula>ISNUMBER(SEARCH("SELISIH",E5))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Kas di Tangan (Ref 110)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>
        <f>Transaksi!D5</f>
        <v/>
      </c>
      <c r="E5" s="16" t="n">
        <v>0</v>
      </c>
      <c r="F5" s="17">
        <f>D5-E5</f>
        <v/>
      </c>
    </row>
    <row r="6">
      <c r="A6" s="4">
        <f>Transaksi!B26</f>
        <v/>
      </c>
      <c r="B6" s="5">
        <f>Transaksi!G26</f>
        <v/>
      </c>
      <c r="C6" s="4">
        <f>"J"&amp;Transaksi!A26</f>
        <v/>
      </c>
      <c r="D6" s="7">
        <f>IF(Transaksi!E26=0,0,Transaksi!E26)</f>
        <v/>
      </c>
      <c r="E6" s="7">
        <f>IF(Transaksi!F26=0,0,Transaksi!F26)</f>
        <v/>
      </c>
      <c r="F6" s="7">
        <f>F5+D6-E6</f>
        <v/>
      </c>
    </row>
    <row r="7">
      <c r="A7" s="4">
        <f>Transaksi!B29</f>
        <v/>
      </c>
      <c r="B7" s="5">
        <f>Transaksi!G29</f>
        <v/>
      </c>
      <c r="C7" s="4">
        <f>"J"&amp;Transaksi!A29</f>
        <v/>
      </c>
      <c r="D7" s="7">
        <f>IF(Transaksi!E29=0,0,Transaksi!E29)</f>
        <v/>
      </c>
      <c r="E7" s="7">
        <f>IF(Transaksi!F29=0,0,Transaksi!F29)</f>
        <v/>
      </c>
      <c r="F7" s="7">
        <f>F6+D7-E7</f>
        <v/>
      </c>
    </row>
    <row r="8">
      <c r="A8" s="4">
        <f>Transaksi!B36</f>
        <v/>
      </c>
      <c r="B8" s="5">
        <f>Transaksi!G36</f>
        <v/>
      </c>
      <c r="C8" s="4">
        <f>"J"&amp;Transaksi!A36</f>
        <v/>
      </c>
      <c r="D8" s="7">
        <f>IF(Transaksi!E36=0,0,Transaksi!E36)</f>
        <v/>
      </c>
      <c r="E8" s="7">
        <f>IF(Transaksi!F36=0,0,Transaksi!F36)</f>
        <v/>
      </c>
      <c r="F8" s="7">
        <f>F7+D8-E8</f>
        <v/>
      </c>
    </row>
    <row r="9">
      <c r="A9" s="4">
        <f>Transaksi!B38</f>
        <v/>
      </c>
      <c r="B9" s="5">
        <f>Transaksi!G38</f>
        <v/>
      </c>
      <c r="C9" s="4">
        <f>"J"&amp;Transaksi!A38</f>
        <v/>
      </c>
      <c r="D9" s="7">
        <f>IF(Transaksi!E38=0,0,Transaksi!E38)</f>
        <v/>
      </c>
      <c r="E9" s="7">
        <f>IF(Transaksi!F38=0,0,Transaksi!F38)</f>
        <v/>
      </c>
      <c r="F9" s="7">
        <f>F8+D9-E9</f>
        <v/>
      </c>
    </row>
    <row r="10">
      <c r="A10" s="4">
        <f>Transaksi!B41</f>
        <v/>
      </c>
      <c r="B10" s="5">
        <f>Transaksi!G41</f>
        <v/>
      </c>
      <c r="C10" s="4">
        <f>"J"&amp;Transaksi!A41</f>
        <v/>
      </c>
      <c r="D10" s="7">
        <f>IF(Transaksi!E41=0,0,Transaksi!E41)</f>
        <v/>
      </c>
      <c r="E10" s="7">
        <f>IF(Transaksi!F41=0,0,Transaksi!F41)</f>
        <v/>
      </c>
      <c r="F10" s="7">
        <f>F9+D10-E10</f>
        <v/>
      </c>
    </row>
    <row r="11">
      <c r="A11" s="4">
        <f>Transaksi!B52</f>
        <v/>
      </c>
      <c r="B11" s="5">
        <f>Transaksi!G52</f>
        <v/>
      </c>
      <c r="C11" s="4">
        <f>"J"&amp;Transaksi!A52</f>
        <v/>
      </c>
      <c r="D11" s="7">
        <f>IF(Transaksi!E52=0,0,Transaksi!E52)</f>
        <v/>
      </c>
      <c r="E11" s="7">
        <f>IF(Transaksi!F52=0,0,Transaksi!F52)</f>
        <v/>
      </c>
      <c r="F11" s="7">
        <f>F10+D11-E11</f>
        <v/>
      </c>
    </row>
    <row r="12">
      <c r="A12" s="4">
        <f>Transaksi!B56</f>
        <v/>
      </c>
      <c r="B12" s="5">
        <f>Transaksi!G56</f>
        <v/>
      </c>
      <c r="C12" s="4">
        <f>"J"&amp;Transaksi!A56</f>
        <v/>
      </c>
      <c r="D12" s="7">
        <f>IF(Transaksi!E56=0,0,Transaksi!E56)</f>
        <v/>
      </c>
      <c r="E12" s="7">
        <f>IF(Transaksi!F56=0,0,Transaksi!F56)</f>
        <v/>
      </c>
      <c r="F12" s="7">
        <f>F11+D12-E12</f>
        <v/>
      </c>
    </row>
    <row r="13">
      <c r="A13" s="4">
        <f>Transaksi!B57</f>
        <v/>
      </c>
      <c r="B13" s="5">
        <f>Transaksi!G57</f>
        <v/>
      </c>
      <c r="C13" s="4">
        <f>"J"&amp;Transaksi!A57</f>
        <v/>
      </c>
      <c r="D13" s="7">
        <f>IF(Transaksi!E57=0,0,Transaksi!E57)</f>
        <v/>
      </c>
      <c r="E13" s="7">
        <f>IF(Transaksi!F57=0,0,Transaksi!F57)</f>
        <v/>
      </c>
      <c r="F13" s="7">
        <f>F12+D13-E13</f>
        <v/>
      </c>
    </row>
    <row r="14">
      <c r="A14" s="18" t="inlineStr">
        <is>
          <t>TOTAL MUTASI &amp; SALDO AKHIR</t>
        </is>
      </c>
      <c r="B14" s="8" t="n"/>
      <c r="C14" s="8" t="n"/>
      <c r="D14" s="10">
        <f>SUM(D5:D13)</f>
        <v/>
      </c>
      <c r="E14" s="10">
        <f>SUM(E5:E13)</f>
        <v/>
      </c>
      <c r="F14" s="10">
        <f>F13</f>
        <v/>
      </c>
    </row>
  </sheetData>
  <mergeCells count="3">
    <mergeCell ref="A2:F2"/>
    <mergeCell ref="A14:C14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Kas di Bank (Ref 111)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>
        <f>Transaksi!D6</f>
        <v/>
      </c>
      <c r="E5" s="16" t="n">
        <v>0</v>
      </c>
      <c r="F5" s="17">
        <f>D5-E5</f>
        <v/>
      </c>
    </row>
    <row r="6">
      <c r="A6" s="4">
        <f>Transaksi!B17</f>
        <v/>
      </c>
      <c r="B6" s="5">
        <f>Transaksi!G17</f>
        <v/>
      </c>
      <c r="C6" s="4">
        <f>"J"&amp;Transaksi!A17</f>
        <v/>
      </c>
      <c r="D6" s="7">
        <f>IF(Transaksi!E17=0,0,Transaksi!E17)</f>
        <v/>
      </c>
      <c r="E6" s="7">
        <f>IF(Transaksi!F17=0,0,Transaksi!F17)</f>
        <v/>
      </c>
      <c r="F6" s="7">
        <f>F5+D6-E6</f>
        <v/>
      </c>
    </row>
    <row r="7">
      <c r="A7" s="4">
        <f>Transaksi!B20</f>
        <v/>
      </c>
      <c r="B7" s="5">
        <f>Transaksi!G20</f>
        <v/>
      </c>
      <c r="C7" s="4">
        <f>"J"&amp;Transaksi!A20</f>
        <v/>
      </c>
      <c r="D7" s="7">
        <f>IF(Transaksi!E20=0,0,Transaksi!E20)</f>
        <v/>
      </c>
      <c r="E7" s="7">
        <f>IF(Transaksi!F20=0,0,Transaksi!F20)</f>
        <v/>
      </c>
      <c r="F7" s="7">
        <f>F6+D7-E7</f>
        <v/>
      </c>
    </row>
    <row r="8">
      <c r="A8" s="4">
        <f>Transaksi!B31</f>
        <v/>
      </c>
      <c r="B8" s="5">
        <f>Transaksi!G31</f>
        <v/>
      </c>
      <c r="C8" s="4">
        <f>"J"&amp;Transaksi!A31</f>
        <v/>
      </c>
      <c r="D8" s="7">
        <f>IF(Transaksi!E31=0,0,Transaksi!E31)</f>
        <v/>
      </c>
      <c r="E8" s="7">
        <f>IF(Transaksi!F31=0,0,Transaksi!F31)</f>
        <v/>
      </c>
      <c r="F8" s="7">
        <f>F7+D8-E8</f>
        <v/>
      </c>
    </row>
    <row r="9">
      <c r="A9" s="4">
        <f>Transaksi!B34</f>
        <v/>
      </c>
      <c r="B9" s="5">
        <f>Transaksi!G34</f>
        <v/>
      </c>
      <c r="C9" s="4">
        <f>"J"&amp;Transaksi!A34</f>
        <v/>
      </c>
      <c r="D9" s="7">
        <f>IF(Transaksi!E34=0,0,Transaksi!E34)</f>
        <v/>
      </c>
      <c r="E9" s="7">
        <f>IF(Transaksi!F34=0,0,Transaksi!F34)</f>
        <v/>
      </c>
      <c r="F9" s="7">
        <f>F8+D9-E9</f>
        <v/>
      </c>
    </row>
    <row r="10">
      <c r="A10" s="4">
        <f>Transaksi!B40</f>
        <v/>
      </c>
      <c r="B10" s="5">
        <f>Transaksi!G40</f>
        <v/>
      </c>
      <c r="C10" s="4">
        <f>"J"&amp;Transaksi!A40</f>
        <v/>
      </c>
      <c r="D10" s="7">
        <f>IF(Transaksi!E40=0,0,Transaksi!E40)</f>
        <v/>
      </c>
      <c r="E10" s="7">
        <f>IF(Transaksi!F40=0,0,Transaksi!F40)</f>
        <v/>
      </c>
      <c r="F10" s="7">
        <f>F9+D10-E10</f>
        <v/>
      </c>
    </row>
    <row r="11">
      <c r="A11" s="4">
        <f>Transaksi!B48</f>
        <v/>
      </c>
      <c r="B11" s="5">
        <f>Transaksi!G48</f>
        <v/>
      </c>
      <c r="C11" s="4">
        <f>"J"&amp;Transaksi!A48</f>
        <v/>
      </c>
      <c r="D11" s="7">
        <f>IF(Transaksi!E48=0,0,Transaksi!E48)</f>
        <v/>
      </c>
      <c r="E11" s="7">
        <f>IF(Transaksi!F48=0,0,Transaksi!F48)</f>
        <v/>
      </c>
      <c r="F11" s="7">
        <f>F10+D11-E11</f>
        <v/>
      </c>
    </row>
    <row r="12">
      <c r="A12" s="4">
        <f>Transaksi!B49</f>
        <v/>
      </c>
      <c r="B12" s="5">
        <f>Transaksi!G49</f>
        <v/>
      </c>
      <c r="C12" s="4">
        <f>"J"&amp;Transaksi!A49</f>
        <v/>
      </c>
      <c r="D12" s="7">
        <f>IF(Transaksi!E49=0,0,Transaksi!E49)</f>
        <v/>
      </c>
      <c r="E12" s="7">
        <f>IF(Transaksi!F49=0,0,Transaksi!F49)</f>
        <v/>
      </c>
      <c r="F12" s="7">
        <f>F11+D12-E12</f>
        <v/>
      </c>
    </row>
    <row r="13">
      <c r="A13" s="4">
        <f>Transaksi!B54</f>
        <v/>
      </c>
      <c r="B13" s="5">
        <f>Transaksi!G54</f>
        <v/>
      </c>
      <c r="C13" s="4">
        <f>"J"&amp;Transaksi!A54</f>
        <v/>
      </c>
      <c r="D13" s="7">
        <f>IF(Transaksi!E54=0,0,Transaksi!E54)</f>
        <v/>
      </c>
      <c r="E13" s="7">
        <f>IF(Transaksi!F54=0,0,Transaksi!F54)</f>
        <v/>
      </c>
      <c r="F13" s="7">
        <f>F12+D13-E13</f>
        <v/>
      </c>
    </row>
    <row r="14">
      <c r="A14" s="4">
        <f>Transaksi!B60</f>
        <v/>
      </c>
      <c r="B14" s="5">
        <f>Transaksi!G60</f>
        <v/>
      </c>
      <c r="C14" s="4">
        <f>"J"&amp;Transaksi!A60</f>
        <v/>
      </c>
      <c r="D14" s="7">
        <f>IF(Transaksi!E60=0,0,Transaksi!E60)</f>
        <v/>
      </c>
      <c r="E14" s="7">
        <f>IF(Transaksi!F60=0,0,Transaksi!F60)</f>
        <v/>
      </c>
      <c r="F14" s="7">
        <f>F13+D14-E14</f>
        <v/>
      </c>
    </row>
    <row r="15">
      <c r="A15" s="18" t="inlineStr">
        <is>
          <t>TOTAL MUTASI &amp; SALDO AKHIR</t>
        </is>
      </c>
      <c r="B15" s="8" t="n"/>
      <c r="C15" s="8" t="n"/>
      <c r="D15" s="10">
        <f>SUM(D5:D14)</f>
        <v/>
      </c>
      <c r="E15" s="10">
        <f>SUM(E5:E14)</f>
        <v/>
      </c>
      <c r="F15" s="10">
        <f>F14</f>
        <v/>
      </c>
    </row>
  </sheetData>
  <mergeCells count="3">
    <mergeCell ref="A15:C15"/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Piutang Usaha (Ref 113)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>
        <f>Transaksi!D7</f>
        <v/>
      </c>
      <c r="E5" s="16" t="n">
        <v>0</v>
      </c>
      <c r="F5" s="17">
        <f>D5-E5</f>
        <v/>
      </c>
    </row>
    <row r="6">
      <c r="A6" s="4">
        <f>Transaksi!B23</f>
        <v/>
      </c>
      <c r="B6" s="5">
        <f>Transaksi!G23</f>
        <v/>
      </c>
      <c r="C6" s="4">
        <f>"J"&amp;Transaksi!A23</f>
        <v/>
      </c>
      <c r="D6" s="7">
        <f>IF(Transaksi!E23=0,0,Transaksi!E23)</f>
        <v/>
      </c>
      <c r="E6" s="7">
        <f>IF(Transaksi!F23=0,0,Transaksi!F23)</f>
        <v/>
      </c>
      <c r="F6" s="7">
        <f>F5+D6-E6</f>
        <v/>
      </c>
    </row>
    <row r="7">
      <c r="A7" s="4">
        <f>Transaksi!B32</f>
        <v/>
      </c>
      <c r="B7" s="5">
        <f>Transaksi!G32</f>
        <v/>
      </c>
      <c r="C7" s="4">
        <f>"J"&amp;Transaksi!A32</f>
        <v/>
      </c>
      <c r="D7" s="7">
        <f>IF(Transaksi!E32=0,0,Transaksi!E32)</f>
        <v/>
      </c>
      <c r="E7" s="7">
        <f>IF(Transaksi!F32=0,0,Transaksi!F32)</f>
        <v/>
      </c>
      <c r="F7" s="7">
        <f>F6+D7-E7</f>
        <v/>
      </c>
    </row>
    <row r="8">
      <c r="A8" s="4">
        <f>Transaksi!B45</f>
        <v/>
      </c>
      <c r="B8" s="5">
        <f>Transaksi!G45</f>
        <v/>
      </c>
      <c r="C8" s="4">
        <f>"J"&amp;Transaksi!A45</f>
        <v/>
      </c>
      <c r="D8" s="7">
        <f>IF(Transaksi!E45=0,0,Transaksi!E45)</f>
        <v/>
      </c>
      <c r="E8" s="7">
        <f>IF(Transaksi!F45=0,0,Transaksi!F45)</f>
        <v/>
      </c>
      <c r="F8" s="7">
        <f>F7+D8-E8</f>
        <v/>
      </c>
    </row>
    <row r="9">
      <c r="A9" s="4">
        <f>Transaksi!B50</f>
        <v/>
      </c>
      <c r="B9" s="5">
        <f>Transaksi!G50</f>
        <v/>
      </c>
      <c r="C9" s="4">
        <f>"J"&amp;Transaksi!A50</f>
        <v/>
      </c>
      <c r="D9" s="7">
        <f>IF(Transaksi!E50=0,0,Transaksi!E50)</f>
        <v/>
      </c>
      <c r="E9" s="7">
        <f>IF(Transaksi!F50=0,0,Transaksi!F50)</f>
        <v/>
      </c>
      <c r="F9" s="7">
        <f>F8+D9-E9</f>
        <v/>
      </c>
    </row>
    <row r="10">
      <c r="A10" s="18" t="inlineStr">
        <is>
          <t>TOTAL MUTASI &amp; SALDO AKHIR</t>
        </is>
      </c>
      <c r="B10" s="8" t="n"/>
      <c r="C10" s="8" t="n"/>
      <c r="D10" s="10">
        <f>SUM(D5:D9)</f>
        <v/>
      </c>
      <c r="E10" s="10">
        <f>SUM(E5:E9)</f>
        <v/>
      </c>
      <c r="F10" s="10">
        <f>F9</f>
        <v/>
      </c>
    </row>
  </sheetData>
  <mergeCells count="3">
    <mergeCell ref="A10:C10"/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Persediaan Barang Dagang (Ref 115)</t>
        </is>
      </c>
    </row>
    <row r="2">
      <c r="A2" s="2" t="inlineStr">
        <is>
          <t>Akun bersisi normal DEBET (Aset/Beban).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>
        <f>Transaksi!D8</f>
        <v/>
      </c>
      <c r="E5" s="16" t="n">
        <v>0</v>
      </c>
      <c r="F5" s="17">
        <f>D5-E5</f>
        <v/>
      </c>
    </row>
    <row r="6">
      <c r="A6" s="4">
        <f>Transaksi!B19</f>
        <v/>
      </c>
      <c r="B6" s="5">
        <f>Transaksi!G19</f>
        <v/>
      </c>
      <c r="C6" s="4">
        <f>"J"&amp;Transaksi!A19</f>
        <v/>
      </c>
      <c r="D6" s="7">
        <f>IF(Transaksi!E19=0,0,Transaksi!E19)</f>
        <v/>
      </c>
      <c r="E6" s="7">
        <f>IF(Transaksi!F19=0,0,Transaksi!F19)</f>
        <v/>
      </c>
      <c r="F6" s="7">
        <f>F5+D6-E6</f>
        <v/>
      </c>
    </row>
    <row r="7">
      <c r="A7" s="4">
        <f>Transaksi!B27</f>
        <v/>
      </c>
      <c r="B7" s="5">
        <f>Transaksi!G27</f>
        <v/>
      </c>
      <c r="C7" s="4">
        <f>"J"&amp;Transaksi!A27</f>
        <v/>
      </c>
      <c r="D7" s="7">
        <f>IF(Transaksi!E27=0,0,Transaksi!E27)</f>
        <v/>
      </c>
      <c r="E7" s="7">
        <f>IF(Transaksi!F27=0,0,Transaksi!F27)</f>
        <v/>
      </c>
      <c r="F7" s="7">
        <f>F6+D7-E7</f>
        <v/>
      </c>
    </row>
    <row r="8">
      <c r="A8" s="4">
        <f>Transaksi!B43</f>
        <v/>
      </c>
      <c r="B8" s="5">
        <f>Transaksi!G43</f>
        <v/>
      </c>
      <c r="C8" s="4">
        <f>"J"&amp;Transaksi!A43</f>
        <v/>
      </c>
      <c r="D8" s="7">
        <f>IF(Transaksi!E43=0,0,Transaksi!E43)</f>
        <v/>
      </c>
      <c r="E8" s="7">
        <f>IF(Transaksi!F43=0,0,Transaksi!F43)</f>
        <v/>
      </c>
      <c r="F8" s="7">
        <f>F7+D8-E8</f>
        <v/>
      </c>
    </row>
    <row r="9">
      <c r="A9" s="18" t="inlineStr">
        <is>
          <t>TOTAL MUTASI &amp; SALDO AKHIR</t>
        </is>
      </c>
      <c r="B9" s="8" t="n"/>
      <c r="C9" s="8" t="n"/>
      <c r="D9" s="10">
        <f>SUM(D5:D8)</f>
        <v/>
      </c>
      <c r="E9" s="10">
        <f>SUM(E5:E8)</f>
        <v/>
      </c>
      <c r="F9" s="10">
        <f>F8</f>
        <v/>
      </c>
    </row>
  </sheetData>
  <mergeCells count="3">
    <mergeCell ref="A2:F2"/>
    <mergeCell ref="A1:F1"/>
    <mergeCell ref="A9:C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Utang Usaha (Ref 211)</t>
        </is>
      </c>
    </row>
    <row r="2">
      <c r="A2" s="2" t="inlineStr">
        <is>
          <t>Akun bersisi normal KREDIT (Kewajiban/Ekuitas/Pendapatan).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>
        <f>Transaksi!E12</f>
        <v/>
      </c>
      <c r="F5" s="17">
        <f>D5-E5</f>
        <v/>
      </c>
    </row>
    <row r="6">
      <c r="A6" s="4">
        <f>Transaksi!B22</f>
        <v/>
      </c>
      <c r="B6" s="5">
        <f>Transaksi!G22</f>
        <v/>
      </c>
      <c r="C6" s="4">
        <f>"J"&amp;Transaksi!A22</f>
        <v/>
      </c>
      <c r="D6" s="7">
        <f>IF(Transaksi!E22=0,0,Transaksi!E22)</f>
        <v/>
      </c>
      <c r="E6" s="7">
        <f>IF(Transaksi!F22=0,0,Transaksi!F22)</f>
        <v/>
      </c>
      <c r="F6" s="7">
        <f>F5+D6-E6</f>
        <v/>
      </c>
    </row>
    <row r="7">
      <c r="A7" s="4">
        <f>Transaksi!B28</f>
        <v/>
      </c>
      <c r="B7" s="5">
        <f>Transaksi!G28</f>
        <v/>
      </c>
      <c r="C7" s="4">
        <f>"J"&amp;Transaksi!A28</f>
        <v/>
      </c>
      <c r="D7" s="7">
        <f>IF(Transaksi!E28=0,0,Transaksi!E28)</f>
        <v/>
      </c>
      <c r="E7" s="7">
        <f>IF(Transaksi!F28=0,0,Transaksi!F28)</f>
        <v/>
      </c>
      <c r="F7" s="7">
        <f>F6+D7-E7</f>
        <v/>
      </c>
    </row>
    <row r="8">
      <c r="A8" s="4">
        <f>Transaksi!B33</f>
        <v/>
      </c>
      <c r="B8" s="5">
        <f>Transaksi!G33</f>
        <v/>
      </c>
      <c r="C8" s="4">
        <f>"J"&amp;Transaksi!A33</f>
        <v/>
      </c>
      <c r="D8" s="7">
        <f>IF(Transaksi!E33=0,0,Transaksi!E33)</f>
        <v/>
      </c>
      <c r="E8" s="7">
        <f>IF(Transaksi!F33=0,0,Transaksi!F33)</f>
        <v/>
      </c>
      <c r="F8" s="7">
        <f>F7+D8-E8</f>
        <v/>
      </c>
    </row>
    <row r="9">
      <c r="A9" s="4">
        <f>Transaksi!B44</f>
        <v/>
      </c>
      <c r="B9" s="5">
        <f>Transaksi!G44</f>
        <v/>
      </c>
      <c r="C9" s="4">
        <f>"J"&amp;Transaksi!A44</f>
        <v/>
      </c>
      <c r="D9" s="7">
        <f>IF(Transaksi!E44=0,0,Transaksi!E44)</f>
        <v/>
      </c>
      <c r="E9" s="7">
        <f>IF(Transaksi!F44=0,0,Transaksi!F44)</f>
        <v/>
      </c>
      <c r="F9" s="7">
        <f>F8+D9-E9</f>
        <v/>
      </c>
    </row>
    <row r="10">
      <c r="A10" s="18" t="inlineStr">
        <is>
          <t>TOTAL MUTASI &amp; SALDO AKHIR</t>
        </is>
      </c>
      <c r="B10" s="8" t="n"/>
      <c r="C10" s="8" t="n"/>
      <c r="D10" s="10">
        <f>SUM(D5:D9)</f>
        <v/>
      </c>
      <c r="E10" s="10">
        <f>SUM(E5:E9)</f>
        <v/>
      </c>
      <c r="F10" s="10">
        <f>F9</f>
        <v/>
      </c>
    </row>
  </sheetData>
  <mergeCells count="3">
    <mergeCell ref="A10:C10"/>
    <mergeCell ref="A2:F2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Modal Budi (Ref 311)</t>
        </is>
      </c>
    </row>
    <row r="2">
      <c r="A2" s="2" t="inlineStr">
        <is>
          <t>Akun bersisi normal KREDIT (Kewajiban/Ekuitas/Pendapatan).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>
        <f>Transaksi!E13</f>
        <v/>
      </c>
      <c r="F5" s="17">
        <f>D5-E5</f>
        <v/>
      </c>
    </row>
    <row r="6">
      <c r="A6" s="4">
        <f>Transaksi!B18</f>
        <v/>
      </c>
      <c r="B6" s="5">
        <f>Transaksi!G18</f>
        <v/>
      </c>
      <c r="C6" s="4">
        <f>"J"&amp;Transaksi!A18</f>
        <v/>
      </c>
      <c r="D6" s="7">
        <f>IF(Transaksi!E18=0,0,Transaksi!E18)</f>
        <v/>
      </c>
      <c r="E6" s="7">
        <f>IF(Transaksi!F18=0,0,Transaksi!F18)</f>
        <v/>
      </c>
      <c r="F6" s="7">
        <f>F5+D6-E6</f>
        <v/>
      </c>
    </row>
    <row r="7">
      <c r="A7" s="18" t="inlineStr">
        <is>
          <t>TOTAL MUTASI &amp; SALDO AKHIR</t>
        </is>
      </c>
      <c r="B7" s="8" t="n"/>
      <c r="C7" s="8" t="n"/>
      <c r="D7" s="10">
        <f>SUM(D5:D6)</f>
        <v/>
      </c>
      <c r="E7" s="10">
        <f>SUM(E5:E6)</f>
        <v/>
      </c>
      <c r="F7" s="10">
        <f>F6</f>
        <v/>
      </c>
    </row>
  </sheetData>
  <mergeCells count="3">
    <mergeCell ref="A2:F2"/>
    <mergeCell ref="A1:F1"/>
    <mergeCell ref="A7:C7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6" customWidth="1" min="4" max="4"/>
    <col width="16" customWidth="1" min="5" max="5"/>
    <col width="18" customWidth="1" min="6" max="6"/>
  </cols>
  <sheetData>
    <row r="1" ht="26" customHeight="1">
      <c r="A1" s="1" t="inlineStr">
        <is>
          <t>Buku Besar - Pendapatan Penjualan (Ref 411)</t>
        </is>
      </c>
    </row>
    <row r="2">
      <c r="A2" s="2" t="inlineStr">
        <is>
          <t>Akun bersisi normal KREDIT (Kewajiban/Ekuitas/Pendapatan). Saldo running dihitung lewat formula. Semua mutasi mengambil data dari sheet 'Transaksi'.</t>
        </is>
      </c>
    </row>
    <row r="4" ht="30" customHeight="1">
      <c r="A4" s="3" t="inlineStr">
        <is>
          <t>Tanggal</t>
        </is>
      </c>
      <c r="B4" s="3" t="inlineStr">
        <is>
          <t>Keterangan</t>
        </is>
      </c>
      <c r="C4" s="3" t="inlineStr">
        <is>
          <t>Ref Jurnal</t>
        </is>
      </c>
      <c r="D4" s="3" t="inlineStr">
        <is>
          <t>Debet (Rp)</t>
        </is>
      </c>
      <c r="E4" s="3" t="inlineStr">
        <is>
          <t>Kredit (Rp)</t>
        </is>
      </c>
      <c r="F4" s="3" t="inlineStr">
        <is>
          <t>Saldo (Rp)</t>
        </is>
      </c>
    </row>
    <row r="5">
      <c r="A5" s="14" t="inlineStr">
        <is>
          <t>01/01</t>
        </is>
      </c>
      <c r="B5" s="15" t="inlineStr">
        <is>
          <t>Saldo Awal</t>
        </is>
      </c>
      <c r="C5" s="14" t="inlineStr">
        <is>
          <t>—</t>
        </is>
      </c>
      <c r="D5" s="16" t="n">
        <v>0</v>
      </c>
      <c r="E5" s="16" t="n">
        <v>0</v>
      </c>
      <c r="F5" s="17">
        <f>D5-E5</f>
        <v/>
      </c>
    </row>
    <row r="6">
      <c r="A6" s="4">
        <f>Transaksi!B24</f>
        <v/>
      </c>
      <c r="B6" s="5">
        <f>Transaksi!G24</f>
        <v/>
      </c>
      <c r="C6" s="4">
        <f>"J"&amp;Transaksi!A24</f>
        <v/>
      </c>
      <c r="D6" s="7">
        <f>IF(Transaksi!E24=0,0,Transaksi!E24)</f>
        <v/>
      </c>
      <c r="E6" s="7">
        <f>IF(Transaksi!F24=0,0,Transaksi!F24)</f>
        <v/>
      </c>
      <c r="F6" s="7">
        <f>F5+D6-E6</f>
        <v/>
      </c>
    </row>
    <row r="7">
      <c r="A7" s="4">
        <f>Transaksi!B30</f>
        <v/>
      </c>
      <c r="B7" s="5">
        <f>Transaksi!G30</f>
        <v/>
      </c>
      <c r="C7" s="4">
        <f>"J"&amp;Transaksi!A30</f>
        <v/>
      </c>
      <c r="D7" s="7">
        <f>IF(Transaksi!E30=0,0,Transaksi!E30)</f>
        <v/>
      </c>
      <c r="E7" s="7">
        <f>IF(Transaksi!F30=0,0,Transaksi!F30)</f>
        <v/>
      </c>
      <c r="F7" s="7">
        <f>F6+D7-E7</f>
        <v/>
      </c>
    </row>
    <row r="8">
      <c r="A8" s="4">
        <f>Transaksi!B42</f>
        <v/>
      </c>
      <c r="B8" s="5">
        <f>Transaksi!G42</f>
        <v/>
      </c>
      <c r="C8" s="4">
        <f>"J"&amp;Transaksi!A42</f>
        <v/>
      </c>
      <c r="D8" s="7">
        <f>IF(Transaksi!E42=0,0,Transaksi!E42)</f>
        <v/>
      </c>
      <c r="E8" s="7">
        <f>IF(Transaksi!F42=0,0,Transaksi!F42)</f>
        <v/>
      </c>
      <c r="F8" s="7">
        <f>F7+D8-E8</f>
        <v/>
      </c>
    </row>
    <row r="9">
      <c r="A9" s="4">
        <f>Transaksi!B46</f>
        <v/>
      </c>
      <c r="B9" s="5">
        <f>Transaksi!G46</f>
        <v/>
      </c>
      <c r="C9" s="4">
        <f>"J"&amp;Transaksi!A46</f>
        <v/>
      </c>
      <c r="D9" s="7">
        <f>IF(Transaksi!E46=0,0,Transaksi!E46)</f>
        <v/>
      </c>
      <c r="E9" s="7">
        <f>IF(Transaksi!F46=0,0,Transaksi!F46)</f>
        <v/>
      </c>
      <c r="F9" s="7">
        <f>F8+D9-E9</f>
        <v/>
      </c>
    </row>
    <row r="10">
      <c r="A10" s="4">
        <f>Transaksi!B58</f>
        <v/>
      </c>
      <c r="B10" s="5">
        <f>Transaksi!G58</f>
        <v/>
      </c>
      <c r="C10" s="4">
        <f>"J"&amp;Transaksi!A58</f>
        <v/>
      </c>
      <c r="D10" s="7">
        <f>IF(Transaksi!E58=0,0,Transaksi!E58)</f>
        <v/>
      </c>
      <c r="E10" s="7">
        <f>IF(Transaksi!F58=0,0,Transaksi!F58)</f>
        <v/>
      </c>
      <c r="F10" s="7">
        <f>F9+D10-E10</f>
        <v/>
      </c>
    </row>
    <row r="11">
      <c r="A11" s="18" t="inlineStr">
        <is>
          <t>TOTAL MUTASI &amp; SALDO AKHIR</t>
        </is>
      </c>
      <c r="B11" s="8" t="n"/>
      <c r="C11" s="8" t="n"/>
      <c r="D11" s="10">
        <f>SUM(D5:D10)</f>
        <v/>
      </c>
      <c r="E11" s="10">
        <f>SUM(E5:E10)</f>
        <v/>
      </c>
      <c r="F11" s="10">
        <f>F10</f>
        <v/>
      </c>
    </row>
  </sheetData>
  <mergeCells count="3">
    <mergeCell ref="A2:F2"/>
    <mergeCell ref="A1:F1"/>
    <mergeCell ref="A11:C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2026-07-18T08:29:59Z</dcterms:created>
  <dcterms:modified xmlns:dcterms="http://purl.org/dc/terms/" xmlns:xsi="http://www.w3.org/2001/XMLSchema-instance" xsi:type="dcterms:W3CDTF">2026-07-18T08:29:59Z</dcterms:modified>
</cp:coreProperties>
</file>