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0_PETUNJUK" sheetId="1" state="visible" r:id="rId1"/>
    <sheet xmlns:r="http://schemas.openxmlformats.org/officeDocument/2006/relationships" name="1_INPUT_NERACA" sheetId="2" state="visible" r:id="rId2"/>
    <sheet xmlns:r="http://schemas.openxmlformats.org/officeDocument/2006/relationships" name="2_INPUT_LABA_RUGI" sheetId="3" state="visible" r:id="rId3"/>
    <sheet xmlns:r="http://schemas.openxmlformats.org/officeDocument/2006/relationships" name="3_RASIO_TURNOVER" sheetId="4" state="visible" r:id="rId4"/>
    <sheet xmlns:r="http://schemas.openxmlformats.org/officeDocument/2006/relationships" name="4_RASIO_HARI" sheetId="5" state="visible" r:id="rId5"/>
    <sheet xmlns:r="http://schemas.openxmlformats.org/officeDocument/2006/relationships" name="5_CCC" sheetId="6" state="visible" r:id="rId6"/>
    <sheet xmlns:r="http://schemas.openxmlformats.org/officeDocument/2006/relationships" name="6_DUPONT_5STEP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#,##0;(#,##0);&quot;-&quot;"/>
    <numFmt numFmtId="165" formatCode="0.00%;(0.00%);&quot;-&quot;"/>
    <numFmt numFmtId="166" formatCode="0.00&quot;x&quot;"/>
    <numFmt numFmtId="167" formatCode="#,##0.0&quot; hari&quot;"/>
    <numFmt numFmtId="168" formatCode="#,##0.00;(#,##0.00);&quot;-&quot;"/>
  </numFmts>
  <fonts count="10">
    <font>
      <name val="Calibri"/>
      <family val="2"/>
      <color theme="1"/>
      <sz val="11"/>
      <scheme val="minor"/>
    </font>
    <font>
      <name val="Arial"/>
      <b val="1"/>
      <color rgb="00FFFFFF"/>
      <sz val="14"/>
    </font>
    <font>
      <name val="Arial"/>
      <i val="1"/>
      <color rgb="00555555"/>
      <sz val="9"/>
    </font>
    <font>
      <name val="Arial"/>
      <b val="1"/>
      <color rgb="00FFFFFF"/>
      <sz val="11"/>
    </font>
    <font>
      <name val="Arial"/>
      <b val="1"/>
      <color rgb="00000000"/>
      <sz val="10"/>
    </font>
    <font>
      <name val="Arial"/>
      <color rgb="00000000"/>
      <sz val="10"/>
    </font>
    <font>
      <name val="Arial"/>
      <color rgb="000000FF"/>
      <sz val="10"/>
    </font>
    <font>
      <name val="Arial"/>
      <color rgb="00008000"/>
      <sz val="10"/>
    </font>
    <font>
      <name val="Arial"/>
      <b val="1"/>
      <color rgb="00008000"/>
      <sz val="10"/>
    </font>
    <font>
      <name val="Arial"/>
      <i val="1"/>
      <color rgb="00C00000"/>
      <sz val="9"/>
    </font>
  </fonts>
  <fills count="7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4472C4"/>
      </patternFill>
    </fill>
    <fill>
      <patternFill patternType="solid">
        <fgColor rgb="00D9E1F2"/>
      </patternFill>
    </fill>
    <fill>
      <patternFill patternType="solid">
        <fgColor rgb="00FFFF00"/>
      </patternFill>
    </fill>
    <fill>
      <patternFill patternType="solid">
        <fgColor rgb="00F2F2F2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33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0" borderId="0" pivotButton="0" quotePrefix="0" xfId="0"/>
    <xf numFmtId="0" fontId="3" fillId="3" borderId="0" applyAlignment="1" pivotButton="0" quotePrefix="0" xfId="0">
      <alignment horizontal="left" vertical="center"/>
    </xf>
    <xf numFmtId="0" fontId="4" fillId="4" borderId="1" pivotButton="0" quotePrefix="0" xfId="0"/>
    <xf numFmtId="0" fontId="5" fillId="0" borderId="1" pivotButton="0" quotePrefix="0" xfId="0"/>
    <xf numFmtId="0" fontId="6" fillId="0" borderId="1" pivotButton="0" quotePrefix="0" xfId="0"/>
    <xf numFmtId="0" fontId="7" fillId="0" borderId="1" pivotButton="0" quotePrefix="0" xfId="0"/>
    <xf numFmtId="0" fontId="5" fillId="5" borderId="1" pivotButton="0" quotePrefix="0" xfId="0"/>
    <xf numFmtId="0" fontId="5" fillId="0" borderId="1" applyAlignment="1" pivotButton="0" quotePrefix="0" xfId="0">
      <alignment horizontal="left" vertical="center"/>
    </xf>
    <xf numFmtId="0" fontId="5" fillId="0" borderId="1" applyAlignment="1" pivotButton="0" quotePrefix="0" xfId="0">
      <alignment horizontal="center" vertical="center"/>
    </xf>
    <xf numFmtId="0" fontId="4" fillId="6" borderId="1" applyAlignment="1" pivotButton="0" quotePrefix="0" xfId="0">
      <alignment horizontal="center" vertical="center" wrapText="1"/>
    </xf>
    <xf numFmtId="164" fontId="6" fillId="0" borderId="1" pivotButton="0" quotePrefix="0" xfId="0"/>
    <xf numFmtId="164" fontId="4" fillId="4" borderId="1" pivotButton="0" quotePrefix="0" xfId="0"/>
    <xf numFmtId="0" fontId="2" fillId="0" borderId="1" pivotButton="0" quotePrefix="0" xfId="0"/>
    <xf numFmtId="0" fontId="2" fillId="0" borderId="1" applyAlignment="1" pivotButton="0" quotePrefix="0" xfId="0">
      <alignment horizontal="center" vertical="center"/>
    </xf>
    <xf numFmtId="0" fontId="4" fillId="0" borderId="1" pivotButton="0" quotePrefix="0" xfId="0"/>
    <xf numFmtId="164" fontId="5" fillId="0" borderId="1" pivotButton="0" quotePrefix="0" xfId="0"/>
    <xf numFmtId="165" fontId="5" fillId="0" borderId="1" pivotButton="0" quotePrefix="0" xfId="0"/>
    <xf numFmtId="166" fontId="7" fillId="0" borderId="1" pivotButton="0" quotePrefix="0" xfId="0"/>
    <xf numFmtId="166" fontId="8" fillId="4" borderId="1" pivotButton="0" quotePrefix="0" xfId="0"/>
    <xf numFmtId="167" fontId="7" fillId="0" borderId="1" pivotButton="0" quotePrefix="0" xfId="0"/>
    <xf numFmtId="167" fontId="8" fillId="4" borderId="1" pivotButton="0" quotePrefix="0" xfId="0"/>
    <xf numFmtId="167" fontId="4" fillId="4" borderId="1" pivotButton="0" quotePrefix="0" xfId="0"/>
    <xf numFmtId="168" fontId="7" fillId="0" borderId="1" pivotButton="0" quotePrefix="0" xfId="0"/>
    <xf numFmtId="167" fontId="5" fillId="0" borderId="1" pivotButton="0" quotePrefix="0" xfId="0"/>
    <xf numFmtId="167" fontId="6" fillId="0" borderId="1" pivotButton="0" quotePrefix="0" xfId="0"/>
    <xf numFmtId="164" fontId="7" fillId="0" borderId="1" pivotButton="0" quotePrefix="0" xfId="0"/>
    <xf numFmtId="166" fontId="5" fillId="0" borderId="1" pivotButton="0" quotePrefix="0" xfId="0"/>
    <xf numFmtId="165" fontId="4" fillId="4" borderId="1" pivotButton="0" quotePrefix="0" xfId="0"/>
    <xf numFmtId="0" fontId="9" fillId="0" borderId="1" pivotButton="0" quotePrefix="0" xfId="0"/>
    <xf numFmtId="165" fontId="7" fillId="0" borderId="1" pivotButton="0" quotePrefix="0" xfId="0"/>
    <xf numFmtId="166" fontId="6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1"/>
  <sheetViews>
    <sheetView workbookViewId="0">
      <selection activeCell="A1" sqref="A1"/>
    </sheetView>
  </sheetViews>
  <sheetFormatPr baseColWidth="8" defaultRowHeight="15"/>
  <cols>
    <col width="34" customWidth="1" min="1" max="1"/>
    <col width="16" customWidth="1" min="2" max="2"/>
    <col width="16" customWidth="1" min="3" max="3"/>
    <col width="16" customWidth="1" min="4" max="4"/>
    <col width="16" customWidth="1" min="5" max="5"/>
    <col width="44" customWidth="1" min="6" max="6"/>
  </cols>
  <sheetData>
    <row r="1" ht="26" customHeight="1">
      <c r="A1" s="1" t="inlineStr">
        <is>
          <t>RASIO AKTIVITAS — WORKBOOK PENDAMPING</t>
        </is>
      </c>
    </row>
    <row r="2">
      <c r="A2" s="2" t="inlineStr">
        <is>
          <t>Pendamping artikel stdsquare² — /akuntansi/rasio-aktivitas/</t>
        </is>
      </c>
    </row>
    <row r="3">
      <c r="A3" s="2" t="inlineStr">
        <is>
          <t>Studi kasus: UD Berkah Jaya (grosir sembako, Solo) · PT Garment Nusantara (manufaktur garmen, Bandung) · PT Properti Sentosa (pengembang)</t>
        </is>
      </c>
    </row>
    <row r="5" ht="18" customHeight="1">
      <c r="A5" s="3" t="inlineStr">
        <is>
          <t>PETA SHEET</t>
        </is>
      </c>
    </row>
    <row r="6">
      <c r="A6" s="4" t="inlineStr">
        <is>
          <t>Sheet</t>
        </is>
      </c>
      <c r="B6" s="4" t="inlineStr">
        <is>
          <t>Isi</t>
        </is>
      </c>
    </row>
    <row r="7">
      <c r="A7" s="5" t="inlineStr">
        <is>
          <t>1_INPUT_NERACA</t>
        </is>
      </c>
      <c r="B7" s="5" t="inlineStr">
        <is>
          <t>Input neraca (aset, aset tetap, persediaan, piutang, utang, ekuitas) 3 perusahaan — sel biru</t>
        </is>
      </c>
    </row>
    <row r="8">
      <c r="A8" s="5" t="inlineStr">
        <is>
          <t>2_INPUT_LABA_RUGI</t>
        </is>
      </c>
      <c r="B8" s="5" t="inlineStr">
        <is>
          <t>Input laba rugi (penjualan, COGS, laba bersih, EBIT, beban bunga) 3 perusahaan — sel biru</t>
        </is>
      </c>
    </row>
    <row r="9">
      <c r="A9" s="5" t="inlineStr">
        <is>
          <t>3_RASIO_TURNOVER</t>
        </is>
      </c>
      <c r="B9" s="5" t="inlineStr">
        <is>
          <t>Asset / Fixed Asset / Inventory / Receivable / Payable Turnover — formula dari sheet 1 &amp; 2</t>
        </is>
      </c>
    </row>
    <row r="10">
      <c r="A10" s="5" t="inlineStr">
        <is>
          <t>4_RASIO_HARI</t>
        </is>
      </c>
      <c r="B10" s="5" t="inlineStr">
        <is>
          <t>DIO, DSO, DPO (basis saldo awal, rata-rata, saldo akhir) — formula 365/turnover</t>
        </is>
      </c>
    </row>
    <row r="11">
      <c r="A11" s="5" t="inlineStr">
        <is>
          <t>5_CCC</t>
        </is>
      </c>
      <c r="B11" s="5" t="inlineStr">
        <is>
          <t>Cash Conversion Cycle = DIO+DSO-DPO, dampak kebutuhan modal kerja — formula</t>
        </is>
      </c>
    </row>
    <row r="12">
      <c r="A12" s="5" t="inlineStr">
        <is>
          <t>6_DUPONT_5STEP</t>
        </is>
      </c>
      <c r="B12" s="5" t="inlineStr">
        <is>
          <t>Dekomposisi DuPont 3-step &amp; 5-step, komparasi 2 perusahaan, sensitivitas ROE — formula</t>
        </is>
      </c>
    </row>
    <row r="14" ht="18" customHeight="1">
      <c r="A14" s="3" t="inlineStr">
        <is>
          <t>LEGENDA WARNA</t>
        </is>
      </c>
    </row>
    <row r="15">
      <c r="A15" s="6" t="inlineStr">
        <is>
          <t>Biru</t>
        </is>
      </c>
      <c r="B15" s="5" t="inlineStr">
        <is>
          <t>Input mentah — boleh diubah, sumber: neraca/laba-rugi artikel</t>
        </is>
      </c>
    </row>
    <row r="16">
      <c r="A16" s="5" t="inlineStr">
        <is>
          <t>Hitam</t>
        </is>
      </c>
      <c r="B16" s="5" t="inlineStr">
        <is>
          <t>Formula dalam sheet yang sama</t>
        </is>
      </c>
    </row>
    <row r="17">
      <c r="A17" s="7" t="inlineStr">
        <is>
          <t>Hijau</t>
        </is>
      </c>
      <c r="B17" s="5" t="inlineStr">
        <is>
          <t>Formula lintas-sheet (mengambil nilai dari sheet lain)</t>
        </is>
      </c>
    </row>
    <row r="18">
      <c r="A18" s="8" t="inlineStr">
        <is>
          <t>Kuning (fill)</t>
        </is>
      </c>
      <c r="B18" s="5" t="inlineStr">
        <is>
          <t>Hasil kunci / total yang disorot</t>
        </is>
      </c>
    </row>
    <row r="20" ht="18" customHeight="1">
      <c r="A20" s="3" t="inlineStr">
        <is>
          <t>SUMBER DATA</t>
        </is>
      </c>
    </row>
    <row r="21" ht="48" customHeight="1">
      <c r="A21" s="2" t="inlineStr">
        <is>
          <t>Seluruh angka input (neraca, laba rugi) dikutip langsung dari studi kasus di artikel stdsquare² /akuntansi/rasio-aktivitas/ — bagian UD Berkah Jaya (grosir sembako Solo), PT Garment Nusantara (manufaktur garmen Bandung), dan PT Properti Sentosa (pengembang). Tabel benchmark sektor di bawah bersifat ilustratif (data agregat BEI/OJK, perkiraan), dikutip apa adanya dari artikel.</t>
        </is>
      </c>
    </row>
    <row r="24" ht="18" customHeight="1">
      <c r="A24" s="3" t="inlineStr">
        <is>
          <t>BENCHMARK INDUSTRI INDONESIA (referensi, dikutip dari artikel — bukan hasil hitung)</t>
        </is>
      </c>
    </row>
    <row r="25">
      <c r="A25" s="4" t="inlineStr">
        <is>
          <t>Sektor</t>
        </is>
      </c>
      <c r="B25" s="4" t="inlineStr">
        <is>
          <t>Asset Turnover</t>
        </is>
      </c>
      <c r="C25" s="4" t="inlineStr">
        <is>
          <t>DIO (hari)</t>
        </is>
      </c>
      <c r="D25" s="4" t="inlineStr">
        <is>
          <t>DSO (hari)</t>
        </is>
      </c>
      <c r="E25" s="4" t="inlineStr">
        <is>
          <t>DPO (hari)</t>
        </is>
      </c>
      <c r="F25" s="4" t="inlineStr">
        <is>
          <t>CCC (hari)</t>
        </is>
      </c>
    </row>
    <row r="26">
      <c r="A26" s="9" t="inlineStr">
        <is>
          <t>Retail / Grosir sembako</t>
        </is>
      </c>
      <c r="B26" s="10" t="inlineStr">
        <is>
          <t>3,0–5,0x</t>
        </is>
      </c>
      <c r="C26" s="10" t="inlineStr">
        <is>
          <t>45–60</t>
        </is>
      </c>
      <c r="D26" s="10" t="inlineStr">
        <is>
          <t>5–20</t>
        </is>
      </c>
      <c r="E26" s="10" t="inlineStr">
        <is>
          <t>30–45</t>
        </is>
      </c>
      <c r="F26" s="10" t="inlineStr">
        <is>
          <t>15–35</t>
        </is>
      </c>
    </row>
    <row r="27">
      <c r="A27" s="9" t="inlineStr">
        <is>
          <t>Minimarket (Alfa/Indomaret)</t>
        </is>
      </c>
      <c r="B27" s="10" t="inlineStr">
        <is>
          <t>3,5–4,5x</t>
        </is>
      </c>
      <c r="C27" s="10" t="inlineStr">
        <is>
          <t>25–35</t>
        </is>
      </c>
      <c r="D27" s="10" t="inlineStr">
        <is>
          <t>0–3</t>
        </is>
      </c>
      <c r="E27" s="10" t="inlineStr">
        <is>
          <t>45–60</t>
        </is>
      </c>
      <c r="F27" s="10" t="inlineStr">
        <is>
          <t>−15 s.d. +5</t>
        </is>
      </c>
    </row>
    <row r="28">
      <c r="A28" s="9" t="inlineStr">
        <is>
          <t>Manufaktur garmen</t>
        </is>
      </c>
      <c r="B28" s="10" t="inlineStr">
        <is>
          <t>1,5–2,5x</t>
        </is>
      </c>
      <c r="C28" s="10" t="inlineStr">
        <is>
          <t>60–90</t>
        </is>
      </c>
      <c r="D28" s="10" t="inlineStr">
        <is>
          <t>45–60</t>
        </is>
      </c>
      <c r="E28" s="10" t="inlineStr">
        <is>
          <t>45–60</t>
        </is>
      </c>
      <c r="F28" s="10" t="inlineStr">
        <is>
          <t>60–90</t>
        </is>
      </c>
    </row>
    <row r="29">
      <c r="A29" s="9" t="inlineStr">
        <is>
          <t>Properti / Pengembang</t>
        </is>
      </c>
      <c r="B29" s="10" t="inlineStr">
        <is>
          <t>0,2–0,5x</t>
        </is>
      </c>
      <c r="C29" s="10" t="inlineStr">
        <is>
          <t>300–600</t>
        </is>
      </c>
      <c r="D29" s="10" t="inlineStr">
        <is>
          <t>5–30</t>
        </is>
      </c>
      <c r="E29" s="10" t="inlineStr">
        <is>
          <t>30–60</t>
        </is>
      </c>
      <c r="F29" s="10" t="inlineStr">
        <is>
          <t>280–580</t>
        </is>
      </c>
    </row>
    <row r="30">
      <c r="A30" s="9" t="inlineStr">
        <is>
          <t>Konstruksi</t>
        </is>
      </c>
      <c r="B30" s="10" t="inlineStr">
        <is>
          <t>0,8–1,5x</t>
        </is>
      </c>
      <c r="C30" s="10" t="inlineStr">
        <is>
          <t>5–20</t>
        </is>
      </c>
      <c r="D30" s="10" t="inlineStr">
        <is>
          <t>60–120</t>
        </is>
      </c>
      <c r="E30" s="10" t="inlineStr">
        <is>
          <t>30–60</t>
        </is>
      </c>
      <c r="F30" s="10" t="inlineStr">
        <is>
          <t>60–90</t>
        </is>
      </c>
    </row>
    <row r="31">
      <c r="A31" s="9" t="inlineStr">
        <is>
          <t>Jasa / Konsultansi</t>
        </is>
      </c>
      <c r="B31" s="10" t="inlineStr">
        <is>
          <t>1,5–3,0x</t>
        </is>
      </c>
      <c r="C31" s="10" t="inlineStr">
        <is>
          <t>0–5</t>
        </is>
      </c>
      <c r="D31" s="10" t="inlineStr">
        <is>
          <t>30–60</t>
        </is>
      </c>
      <c r="E31" s="10" t="inlineStr">
        <is>
          <t>10–30</t>
        </is>
      </c>
      <c r="F31" s="10" t="inlineStr">
        <is>
          <t>25–50</t>
        </is>
      </c>
    </row>
  </sheetData>
  <mergeCells count="17">
    <mergeCell ref="A24:F24"/>
    <mergeCell ref="B12:F12"/>
    <mergeCell ref="B7:F7"/>
    <mergeCell ref="B6:F6"/>
    <mergeCell ref="B16:F16"/>
    <mergeCell ref="A14:F14"/>
    <mergeCell ref="B15:F15"/>
    <mergeCell ref="B10:F10"/>
    <mergeCell ref="A1:F1"/>
    <mergeCell ref="A5:F5"/>
    <mergeCell ref="B11:F11"/>
    <mergeCell ref="B18:F18"/>
    <mergeCell ref="B8:F8"/>
    <mergeCell ref="A20:F20"/>
    <mergeCell ref="A21:F21"/>
    <mergeCell ref="B17:F17"/>
    <mergeCell ref="B9:F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2"/>
  <sheetViews>
    <sheetView workbookViewId="0">
      <selection activeCell="A1" sqref="A1"/>
    </sheetView>
  </sheetViews>
  <sheetFormatPr baseColWidth="8" defaultRowHeight="15"/>
  <cols>
    <col width="38" customWidth="1" min="1" max="1"/>
    <col width="18" customWidth="1" min="2" max="2"/>
    <col width="18" customWidth="1" min="3" max="3"/>
    <col width="18" customWidth="1" min="4" max="4"/>
    <col width="44" customWidth="1" min="5" max="5"/>
  </cols>
  <sheetData>
    <row r="1" ht="26" customHeight="1">
      <c r="A1" s="1" t="inlineStr">
        <is>
          <t>INPUT NERACA (Rp juta) — 3 Perusahaan</t>
        </is>
      </c>
    </row>
    <row r="3" ht="18" customHeight="1">
      <c r="A3" s="3" t="inlineStr">
        <is>
          <t>UD BERKAH JAYA — GROSIR SEMBAKO (SOLO)</t>
        </is>
      </c>
    </row>
    <row r="4">
      <c r="A4" s="11" t="inlineStr">
        <is>
          <t>Pos</t>
        </is>
      </c>
      <c r="B4" s="11" t="inlineStr">
        <is>
          <t>Saldo 31 Des 2024 (awal)</t>
        </is>
      </c>
      <c r="C4" s="11" t="inlineStr">
        <is>
          <t>Saldo 31 Des 2025 (akhir)</t>
        </is>
      </c>
      <c r="D4" s="11" t="inlineStr">
        <is>
          <t>Rata-rata (formula)</t>
        </is>
      </c>
      <c r="E4" s="11" t="inlineStr">
        <is>
          <t>Catatan</t>
        </is>
      </c>
    </row>
    <row r="5">
      <c r="A5" s="5" t="inlineStr">
        <is>
          <t>Total Aset</t>
        </is>
      </c>
      <c r="B5" s="12" t="n">
        <v>9800</v>
      </c>
      <c r="C5" s="12" t="n">
        <v>11200</v>
      </c>
      <c r="D5" s="13">
        <f>AVERAGE(B5:C5)</f>
        <v/>
      </c>
      <c r="E5" s="14" t="inlineStr">
        <is>
          <t>Dipakai untuk Asset Turnover &amp; DuPont</t>
        </is>
      </c>
    </row>
    <row r="6">
      <c r="A6" s="5" t="inlineStr">
        <is>
          <t>Persediaan</t>
        </is>
      </c>
      <c r="B6" s="12" t="n">
        <v>2300</v>
      </c>
      <c r="C6" s="12" t="n">
        <v>3500</v>
      </c>
      <c r="D6" s="13">
        <f>AVERAGE(B6:C6)</f>
        <v/>
      </c>
      <c r="E6" s="14" t="inlineStr">
        <is>
          <t>Dipakai untuk Inventory Turnover / DIO</t>
        </is>
      </c>
    </row>
    <row r="7">
      <c r="A7" s="5" t="inlineStr">
        <is>
          <t>Piutang Dagang</t>
        </is>
      </c>
      <c r="B7" s="12" t="n">
        <v>1200</v>
      </c>
      <c r="C7" s="12" t="n">
        <v>2100</v>
      </c>
      <c r="D7" s="13">
        <f>AVERAGE(B7:C7)</f>
        <v/>
      </c>
      <c r="E7" s="14" t="inlineStr">
        <is>
          <t>Dipakai untuk Receivable Turnover / DSO</t>
        </is>
      </c>
    </row>
    <row r="8">
      <c r="A8" s="5" t="inlineStr">
        <is>
          <t>Utang Dagang</t>
        </is>
      </c>
      <c r="B8" s="12" t="n">
        <v>1500</v>
      </c>
      <c r="C8" s="12" t="n">
        <v>2400</v>
      </c>
      <c r="D8" s="13">
        <f>AVERAGE(B8:C8)</f>
        <v/>
      </c>
      <c r="E8" s="14" t="inlineStr">
        <is>
          <t>Dipakai untuk Payable Turnover / DPO</t>
        </is>
      </c>
    </row>
    <row r="9" ht="26" customHeight="1">
      <c r="A9" s="5" t="inlineStr">
        <is>
          <t>Ekuitas (rata-rata)</t>
        </is>
      </c>
      <c r="B9" s="15" t="inlineStr">
        <is>
          <t>—</t>
        </is>
      </c>
      <c r="C9" s="15" t="inlineStr">
        <is>
          <t>—</t>
        </is>
      </c>
      <c r="D9" s="12" t="n">
        <v>6000</v>
      </c>
      <c r="E9" s="14" t="inlineStr">
        <is>
          <t>Artikel hanya memberi rata-rata (bukan saldo awal/akhir terpisah) — dipakai untuk Equity Multiplier / DuPont</t>
        </is>
      </c>
    </row>
    <row r="11" ht="18" customHeight="1">
      <c r="A11" s="3" t="inlineStr">
        <is>
          <t>PT GARMENT NUSANTARA — MANUFAKTUR GARMEN (BANDUNG)</t>
        </is>
      </c>
    </row>
    <row r="12">
      <c r="A12" s="11" t="inlineStr">
        <is>
          <t>Pos</t>
        </is>
      </c>
      <c r="B12" s="11" t="inlineStr">
        <is>
          <t>Saldo 2024</t>
        </is>
      </c>
      <c r="C12" s="11" t="inlineStr">
        <is>
          <t>Saldo 2025</t>
        </is>
      </c>
      <c r="D12" s="11" t="inlineStr">
        <is>
          <t>Rata-rata / Total (formula)</t>
        </is>
      </c>
      <c r="E12" s="11" t="inlineStr">
        <is>
          <t>Catatan</t>
        </is>
      </c>
    </row>
    <row r="13">
      <c r="A13" s="5" t="inlineStr">
        <is>
          <t>Aset Tetap (net)</t>
        </is>
      </c>
      <c r="B13" s="12" t="n">
        <v>32000</v>
      </c>
      <c r="C13" s="12" t="n">
        <v>38000</v>
      </c>
      <c r="D13" s="13">
        <f>AVERAGE(B13:C13)</f>
        <v/>
      </c>
      <c r="E13" s="14" t="inlineStr">
        <is>
          <t>Dipakai untuk Fixed Asset Turnover</t>
        </is>
      </c>
    </row>
    <row r="14">
      <c r="A14" s="5" t="inlineStr">
        <is>
          <t>Persediaan — Bahan Baku (kain, benang)</t>
        </is>
      </c>
      <c r="B14" s="15" t="inlineStr">
        <is>
          <t>—</t>
        </is>
      </c>
      <c r="C14" s="12" t="n">
        <v>8500</v>
      </c>
      <c r="D14" s="15" t="inlineStr">
        <is>
          <t>—</t>
        </is>
      </c>
      <c r="E14" s="14" t="inlineStr">
        <is>
          <t>Saldo 2025 tunggal — artikel tidak memberi saldo awal 2024</t>
        </is>
      </c>
    </row>
    <row r="15">
      <c r="A15" s="5" t="inlineStr">
        <is>
          <t>Persediaan — Barang Dalam Proses (WIP)</t>
        </is>
      </c>
      <c r="B15" s="15" t="inlineStr">
        <is>
          <t>—</t>
        </is>
      </c>
      <c r="C15" s="12" t="n">
        <v>4200</v>
      </c>
      <c r="D15" s="15" t="inlineStr">
        <is>
          <t>—</t>
        </is>
      </c>
      <c r="E15" s="5" t="inlineStr"/>
    </row>
    <row r="16">
      <c r="A16" s="5" t="inlineStr">
        <is>
          <t>Persediaan — Barang Jadi</t>
        </is>
      </c>
      <c r="B16" s="15" t="inlineStr">
        <is>
          <t>—</t>
        </is>
      </c>
      <c r="C16" s="12" t="n">
        <v>2800</v>
      </c>
      <c r="D16" s="15" t="inlineStr">
        <is>
          <t>—</t>
        </is>
      </c>
      <c r="E16" s="5" t="inlineStr"/>
    </row>
    <row r="17">
      <c r="A17" s="16" t="inlineStr">
        <is>
          <t>Total Persediaan (saldo 2025)</t>
        </is>
      </c>
      <c r="B17" s="15" t="inlineStr">
        <is>
          <t>—</t>
        </is>
      </c>
      <c r="C17" s="13">
        <f>SUM(C14:C16)</f>
        <v/>
      </c>
      <c r="D17" s="15" t="inlineStr">
        <is>
          <t>—</t>
        </is>
      </c>
      <c r="E17" s="14" t="inlineStr">
        <is>
          <t xml:space="preserve"> = Bahan baku + WIP + Barang jadi</t>
        </is>
      </c>
    </row>
    <row r="19" ht="18" customHeight="1">
      <c r="A19" s="3" t="inlineStr">
        <is>
          <t>PT PROPERTI SENTOSA — PENGEMBANG PERUMAHAN</t>
        </is>
      </c>
    </row>
    <row r="20">
      <c r="A20" s="11" t="inlineStr">
        <is>
          <t>Pos</t>
        </is>
      </c>
      <c r="B20" s="11" t="inlineStr">
        <is>
          <t>Saldo 2024</t>
        </is>
      </c>
      <c r="C20" s="11" t="inlineStr">
        <is>
          <t>Saldo 2025</t>
        </is>
      </c>
      <c r="D20" s="11" t="inlineStr">
        <is>
          <t>Rata-rata (formula)</t>
        </is>
      </c>
      <c r="E20" s="11" t="inlineStr">
        <is>
          <t>Catatan</t>
        </is>
      </c>
    </row>
    <row r="21">
      <c r="A21" s="5" t="inlineStr">
        <is>
          <t>Total Aset</t>
        </is>
      </c>
      <c r="B21" s="12" t="n">
        <v>420000</v>
      </c>
      <c r="C21" s="12" t="n">
        <v>450000</v>
      </c>
      <c r="D21" s="13">
        <f>AVERAGE(B21:C21)</f>
        <v/>
      </c>
      <c r="E21" s="14" t="inlineStr">
        <is>
          <t>Dipakai untuk Asset Turnover &amp; DuPont</t>
        </is>
      </c>
    </row>
    <row r="22" ht="26" customHeight="1">
      <c r="A22" s="5" t="inlineStr">
        <is>
          <t>Ekuitas (rata-rata)</t>
        </is>
      </c>
      <c r="B22" s="15" t="inlineStr">
        <is>
          <t>—</t>
        </is>
      </c>
      <c r="C22" s="15" t="inlineStr">
        <is>
          <t>—</t>
        </is>
      </c>
      <c r="D22" s="12" t="n">
        <v>150000</v>
      </c>
      <c r="E22" s="14" t="inlineStr">
        <is>
          <t>Artikel hanya memberi rata-rata — dipakai untuk Equity Multiplier / DuPont</t>
        </is>
      </c>
    </row>
  </sheetData>
  <mergeCells count="4">
    <mergeCell ref="A11:E11"/>
    <mergeCell ref="A19:E19"/>
    <mergeCell ref="A1:E1"/>
    <mergeCell ref="A3:E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22"/>
  <sheetViews>
    <sheetView workbookViewId="0">
      <selection activeCell="A1" sqref="A1"/>
    </sheetView>
  </sheetViews>
  <sheetFormatPr baseColWidth="8" defaultRowHeight="15"/>
  <cols>
    <col width="40" customWidth="1" min="1" max="1"/>
    <col width="18" customWidth="1" min="2" max="2"/>
    <col width="50" customWidth="1" min="3" max="3"/>
  </cols>
  <sheetData>
    <row r="1" ht="26" customHeight="1">
      <c r="A1" s="1" t="inlineStr">
        <is>
          <t>INPUT LABA RUGI (Rp juta) — 3 Perusahaan</t>
        </is>
      </c>
    </row>
    <row r="3" ht="18" customHeight="1">
      <c r="A3" s="3" t="inlineStr">
        <is>
          <t>UD BERKAH JAYA — GROSIR SEMBAKO (SOLO)</t>
        </is>
      </c>
    </row>
    <row r="4">
      <c r="A4" s="11" t="inlineStr">
        <is>
          <t>Pos</t>
        </is>
      </c>
      <c r="B4" s="11" t="inlineStr">
        <is>
          <t>Nilai (Rp jt)</t>
        </is>
      </c>
      <c r="C4" s="11" t="inlineStr">
        <is>
          <t>Catatan</t>
        </is>
      </c>
    </row>
    <row r="5">
      <c r="A5" s="5" t="inlineStr">
        <is>
          <t>Penjualan 2025</t>
        </is>
      </c>
      <c r="B5" s="12" t="n">
        <v>24000</v>
      </c>
      <c r="C5" s="5" t="inlineStr"/>
    </row>
    <row r="6">
      <c r="A6" s="5" t="inlineStr">
        <is>
          <t>COGS (HPP) 2025</t>
        </is>
      </c>
      <c r="B6" s="12" t="n">
        <v>21000</v>
      </c>
      <c r="C6" s="5" t="inlineStr"/>
    </row>
    <row r="7">
      <c r="A7" s="5" t="inlineStr">
        <is>
          <t>EBIT 2025</t>
        </is>
      </c>
      <c r="B7" s="12" t="n">
        <v>900</v>
      </c>
      <c r="C7" s="14" t="inlineStr">
        <is>
          <t>Untuk dekomposisi DuPont 5-step</t>
        </is>
      </c>
    </row>
    <row r="8">
      <c r="A8" s="5" t="inlineStr">
        <is>
          <t>Beban Bunga 2025</t>
        </is>
      </c>
      <c r="B8" s="12" t="n">
        <v>130</v>
      </c>
      <c r="C8" s="5" t="inlineStr"/>
    </row>
    <row r="9">
      <c r="A9" s="5" t="inlineStr">
        <is>
          <t>PBT (Laba Sebelum Pajak)</t>
        </is>
      </c>
      <c r="B9" s="17">
        <f>B7-B8</f>
        <v/>
      </c>
      <c r="C9" s="14" t="inlineStr">
        <is>
          <t xml:space="preserve"> = EBIT − Beban Bunga</t>
        </is>
      </c>
    </row>
    <row r="10">
      <c r="A10" s="5" t="inlineStr">
        <is>
          <t>Laba Bersih 2025</t>
        </is>
      </c>
      <c r="B10" s="12" t="n">
        <v>600</v>
      </c>
      <c r="C10" s="14" t="inlineStr">
        <is>
          <t>Data artikel (setelah PPh, tarif efektif ~22%)</t>
        </is>
      </c>
    </row>
    <row r="11">
      <c r="A11" s="5" t="inlineStr">
        <is>
          <t>Tax Burden (Laba Bersih / PBT)</t>
        </is>
      </c>
      <c r="B11" s="18">
        <f>B10/B9</f>
        <v/>
      </c>
      <c r="C11" s="14" t="inlineStr">
        <is>
          <t>≈ 1 − tarif PPh efektif</t>
        </is>
      </c>
    </row>
    <row r="13" ht="18" customHeight="1">
      <c r="A13" s="3" t="inlineStr">
        <is>
          <t>PT GARMENT NUSANTARA — MANUFAKTUR GARMEN (BANDUNG)</t>
        </is>
      </c>
    </row>
    <row r="14">
      <c r="A14" s="11" t="inlineStr">
        <is>
          <t>Pos</t>
        </is>
      </c>
      <c r="B14" s="11" t="inlineStr">
        <is>
          <t>Nilai (Rp jt)</t>
        </is>
      </c>
      <c r="C14" s="11" t="inlineStr">
        <is>
          <t>Catatan</t>
        </is>
      </c>
    </row>
    <row r="15">
      <c r="A15" s="5" t="inlineStr">
        <is>
          <t>Penjualan 2025</t>
        </is>
      </c>
      <c r="B15" s="12" t="n">
        <v>95000</v>
      </c>
      <c r="C15" s="5" t="inlineStr"/>
    </row>
    <row r="16" ht="26" customHeight="1">
      <c r="A16" s="5" t="inlineStr">
        <is>
          <t>COGS 2025 (perkiraan)</t>
        </is>
      </c>
      <c r="B16" s="12" t="n">
        <v>75000</v>
      </c>
      <c r="C16" s="14" t="inlineStr">
        <is>
          <t>Artikel: “COGS total ~Rp 75 miliar” — asumsi eksplisit sumber</t>
        </is>
      </c>
    </row>
    <row r="17" ht="26" customHeight="1">
      <c r="A17" s="5" t="inlineStr">
        <is>
          <t>COGS Bahan Baku (asumsi 50% dari total COGS)</t>
        </is>
      </c>
      <c r="B17" s="17">
        <f>B16*50%</f>
        <v/>
      </c>
      <c r="C17" s="14" t="inlineStr">
        <is>
          <t>Asumsi eksplisit artikel: “bahan baku mungkin 50% dari COGS”</t>
        </is>
      </c>
    </row>
    <row r="19" ht="18" customHeight="1">
      <c r="A19" s="3" t="inlineStr">
        <is>
          <t>PT PROPERTI SENTOSA — PENGEMBANG PERUMAHAN</t>
        </is>
      </c>
    </row>
    <row r="20">
      <c r="A20" s="11" t="inlineStr">
        <is>
          <t>Pos</t>
        </is>
      </c>
      <c r="B20" s="11" t="inlineStr">
        <is>
          <t>Nilai (Rp jt)</t>
        </is>
      </c>
      <c r="C20" s="11" t="inlineStr">
        <is>
          <t>Catatan</t>
        </is>
      </c>
    </row>
    <row r="21">
      <c r="A21" s="5" t="inlineStr">
        <is>
          <t>Penjualan 2025 (serah terima rumah)</t>
        </is>
      </c>
      <c r="B21" s="12" t="n">
        <v>180000</v>
      </c>
      <c r="C21" s="5" t="inlineStr"/>
    </row>
    <row r="22">
      <c r="A22" s="5" t="inlineStr">
        <is>
          <t>Laba Bersih 2025</t>
        </is>
      </c>
      <c r="B22" s="12" t="n">
        <v>36000</v>
      </c>
      <c r="C22" s="5" t="inlineStr"/>
    </row>
  </sheetData>
  <mergeCells count="4">
    <mergeCell ref="A1:C1"/>
    <mergeCell ref="A19:C19"/>
    <mergeCell ref="A13:C13"/>
    <mergeCell ref="A3:C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17"/>
  <sheetViews>
    <sheetView workbookViewId="0">
      <selection activeCell="A1" sqref="A1"/>
    </sheetView>
  </sheetViews>
  <sheetFormatPr baseColWidth="8" defaultRowHeight="15"/>
  <cols>
    <col width="34" customWidth="1" min="1" max="1"/>
    <col width="20" customWidth="1" min="2" max="2"/>
    <col width="20" customWidth="1" min="3" max="3"/>
    <col width="20" customWidth="1" min="4" max="4"/>
    <col width="44" customWidth="1" min="5" max="5"/>
  </cols>
  <sheetData>
    <row r="1" ht="26" customHeight="1">
      <c r="A1" s="1" t="inlineStr">
        <is>
          <t>RASIO TURNOVER — Formula dari Sheet 1 &amp; 2</t>
        </is>
      </c>
    </row>
    <row r="3" ht="18" customHeight="1">
      <c r="A3" s="3" t="inlineStr">
        <is>
          <t>UD BERKAH JAYA — TURNOVER (3 basis)</t>
        </is>
      </c>
    </row>
    <row r="4">
      <c r="A4" s="11" t="inlineStr">
        <is>
          <t>Rasio</t>
        </is>
      </c>
      <c r="B4" s="11" t="inlineStr">
        <is>
          <t>Basis Saldo Awal 2024</t>
        </is>
      </c>
      <c r="C4" s="11" t="inlineStr">
        <is>
          <t>Basis Rata-rata 2025</t>
        </is>
      </c>
      <c r="D4" s="11" t="inlineStr">
        <is>
          <t>Basis Saldo Akhir 2025</t>
        </is>
      </c>
      <c r="E4" s="11" t="inlineStr">
        <is>
          <t>Formula</t>
        </is>
      </c>
    </row>
    <row r="5">
      <c r="A5" s="5" t="inlineStr">
        <is>
          <t>Asset Turnover (Penjualan / Aset)</t>
        </is>
      </c>
      <c r="B5" s="19">
        <f>'2_INPUT_LABA_RUGI'!$B$5/'1_INPUT_NERACA'!B5</f>
        <v/>
      </c>
      <c r="C5" s="20">
        <f>'2_INPUT_LABA_RUGI'!$B$5/'1_INPUT_NERACA'!$D$5</f>
        <v/>
      </c>
      <c r="D5" s="19">
        <f>'2_INPUT_LABA_RUGI'!$B$5/'1_INPUT_NERACA'!C5</f>
        <v/>
      </c>
      <c r="E5" s="14" t="inlineStr">
        <is>
          <t>Penjualan / Total Aset</t>
        </is>
      </c>
    </row>
    <row r="6">
      <c r="A6" s="5" t="inlineStr">
        <is>
          <t>Inventory Turnover (COGS / Persediaan)</t>
        </is>
      </c>
      <c r="B6" s="19">
        <f>'2_INPUT_LABA_RUGI'!$B$6/'1_INPUT_NERACA'!B6</f>
        <v/>
      </c>
      <c r="C6" s="20">
        <f>'2_INPUT_LABA_RUGI'!$B$6/'1_INPUT_NERACA'!$D$6</f>
        <v/>
      </c>
      <c r="D6" s="19">
        <f>'2_INPUT_LABA_RUGI'!$B$6/'1_INPUT_NERACA'!C6</f>
        <v/>
      </c>
      <c r="E6" s="14" t="inlineStr">
        <is>
          <t>COGS / Persediaan</t>
        </is>
      </c>
    </row>
    <row r="7">
      <c r="A7" s="5" t="inlineStr">
        <is>
          <t>Receivable Turnover (Penjualan / Piutang)</t>
        </is>
      </c>
      <c r="B7" s="19">
        <f>'2_INPUT_LABA_RUGI'!$B$5/'1_INPUT_NERACA'!B7</f>
        <v/>
      </c>
      <c r="C7" s="20">
        <f>'2_INPUT_LABA_RUGI'!$B$5/'1_INPUT_NERACA'!$D$7</f>
        <v/>
      </c>
      <c r="D7" s="19">
        <f>'2_INPUT_LABA_RUGI'!$B$5/'1_INPUT_NERACA'!C7</f>
        <v/>
      </c>
      <c r="E7" s="14" t="inlineStr">
        <is>
          <t>Penjualan / Piutang Dagang</t>
        </is>
      </c>
    </row>
    <row r="8">
      <c r="A8" s="5" t="inlineStr">
        <is>
          <t>Payable Turnover (COGS / Utang Dagang)</t>
        </is>
      </c>
      <c r="B8" s="19">
        <f>'2_INPUT_LABA_RUGI'!$B$6/'1_INPUT_NERACA'!B8</f>
        <v/>
      </c>
      <c r="C8" s="20">
        <f>'2_INPUT_LABA_RUGI'!$B$6/'1_INPUT_NERACA'!$D$8</f>
        <v/>
      </c>
      <c r="D8" s="19">
        <f>'2_INPUT_LABA_RUGI'!$B$6/'1_INPUT_NERACA'!C8</f>
        <v/>
      </c>
      <c r="E8" s="14" t="inlineStr">
        <is>
          <t>COGS / Utang Dagang</t>
        </is>
      </c>
    </row>
    <row r="10" ht="18" customHeight="1">
      <c r="A10" s="3" t="inlineStr">
        <is>
          <t>PT GARMENT NUSANTARA</t>
        </is>
      </c>
    </row>
    <row r="11">
      <c r="A11" s="11" t="inlineStr">
        <is>
          <t>Rasio</t>
        </is>
      </c>
      <c r="B11" s="11" t="inlineStr">
        <is>
          <t>—</t>
        </is>
      </c>
      <c r="C11" s="11" t="inlineStr">
        <is>
          <t>Nilai (rata-rata / saldo 2025)</t>
        </is>
      </c>
      <c r="D11" s="11" t="inlineStr">
        <is>
          <t>—</t>
        </is>
      </c>
      <c r="E11" s="11" t="inlineStr">
        <is>
          <t>Formula</t>
        </is>
      </c>
    </row>
    <row r="12" ht="26" customHeight="1">
      <c r="A12" s="5" t="inlineStr">
        <is>
          <t>Fixed Asset Turnover (Penjualan / Rata-rata Aset Tetap)</t>
        </is>
      </c>
      <c r="B12" s="15" t="inlineStr">
        <is>
          <t>—</t>
        </is>
      </c>
      <c r="C12" s="20">
        <f>'2_INPUT_LABA_RUGI'!$B$15/'1_INPUT_NERACA'!$D$13</f>
        <v/>
      </c>
      <c r="D12" s="15" t="inlineStr">
        <is>
          <t>—</t>
        </is>
      </c>
      <c r="E12" s="14" t="inlineStr">
        <is>
          <t>Penjualan / Rata-rata Aset Tetap</t>
        </is>
      </c>
    </row>
    <row r="13" ht="26" customHeight="1">
      <c r="A13" s="5" t="inlineStr">
        <is>
          <t>Inventory Turnover — Bahan Baku (COGS bahan baku / Saldo bahan baku 2025)</t>
        </is>
      </c>
      <c r="B13" s="15" t="inlineStr">
        <is>
          <t>—</t>
        </is>
      </c>
      <c r="C13" s="20">
        <f>'2_INPUT_LABA_RUGI'!$B$17/'1_INPUT_NERACA'!C14</f>
        <v/>
      </c>
      <c r="D13" s="15" t="inlineStr">
        <is>
          <t>—</t>
        </is>
      </c>
      <c r="E13" s="14" t="inlineStr">
        <is>
          <t>Saldo 2025 tunggal (tidak ada saldo awal)</t>
        </is>
      </c>
    </row>
    <row r="15" ht="18" customHeight="1">
      <c r="A15" s="3" t="inlineStr">
        <is>
          <t>PT PROPERTI SENTOSA</t>
        </is>
      </c>
    </row>
    <row r="16">
      <c r="A16" s="11" t="inlineStr">
        <is>
          <t>Rasio</t>
        </is>
      </c>
      <c r="B16" s="11" t="inlineStr">
        <is>
          <t>—</t>
        </is>
      </c>
      <c r="C16" s="11" t="inlineStr">
        <is>
          <t>Nilai (rata-rata)</t>
        </is>
      </c>
      <c r="D16" s="11" t="inlineStr">
        <is>
          <t>—</t>
        </is>
      </c>
      <c r="E16" s="11" t="inlineStr">
        <is>
          <t>Formula</t>
        </is>
      </c>
    </row>
    <row r="17">
      <c r="A17" s="5" t="inlineStr">
        <is>
          <t>Asset Turnover (Penjualan / Rata-rata Aset)</t>
        </is>
      </c>
      <c r="B17" s="15" t="inlineStr">
        <is>
          <t>—</t>
        </is>
      </c>
      <c r="C17" s="20">
        <f>'2_INPUT_LABA_RUGI'!$B$21/'1_INPUT_NERACA'!$D$21</f>
        <v/>
      </c>
      <c r="D17" s="15" t="inlineStr">
        <is>
          <t>—</t>
        </is>
      </c>
      <c r="E17" s="14" t="inlineStr">
        <is>
          <t>Penjualan / Total Aset rata-rata</t>
        </is>
      </c>
    </row>
  </sheetData>
  <mergeCells count="4">
    <mergeCell ref="A15:E15"/>
    <mergeCell ref="A10:E10"/>
    <mergeCell ref="A1:E1"/>
    <mergeCell ref="A3:E3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E11"/>
  <sheetViews>
    <sheetView workbookViewId="0">
      <selection activeCell="A1" sqref="A1"/>
    </sheetView>
  </sheetViews>
  <sheetFormatPr baseColWidth="8" defaultRowHeight="15"/>
  <cols>
    <col width="30" customWidth="1" min="1" max="1"/>
    <col width="20" customWidth="1" min="2" max="2"/>
    <col width="20" customWidth="1" min="3" max="3"/>
    <col width="20" customWidth="1" min="4" max="4"/>
    <col width="40" customWidth="1" min="5" max="5"/>
  </cols>
  <sheetData>
    <row r="1" ht="26" customHeight="1">
      <c r="A1" s="1" t="inlineStr">
        <is>
          <t>RASIO HARI (DIO / DSO / DPO) — Formula 365 / Turnover</t>
        </is>
      </c>
    </row>
    <row r="3" ht="18" customHeight="1">
      <c r="A3" s="3" t="inlineStr">
        <is>
          <t>UD BERKAH JAYA — HARI (3 basis)</t>
        </is>
      </c>
    </row>
    <row r="4">
      <c r="A4" s="11" t="inlineStr">
        <is>
          <t>Rasio</t>
        </is>
      </c>
      <c r="B4" s="11" t="inlineStr">
        <is>
          <t>Basis Saldo Awal 2024</t>
        </is>
      </c>
      <c r="C4" s="11" t="inlineStr">
        <is>
          <t>Basis Rata-rata 2025</t>
        </is>
      </c>
      <c r="D4" s="11" t="inlineStr">
        <is>
          <t>Basis Saldo Akhir 2025</t>
        </is>
      </c>
      <c r="E4" s="11" t="inlineStr">
        <is>
          <t>Formula</t>
        </is>
      </c>
    </row>
    <row r="5">
      <c r="A5" s="5" t="inlineStr">
        <is>
          <t>DIO — Days Inventory Outstanding</t>
        </is>
      </c>
      <c r="B5" s="21">
        <f>365/'3_RASIO_TURNOVER'!B6</f>
        <v/>
      </c>
      <c r="C5" s="22">
        <f>365/'3_RASIO_TURNOVER'!C6</f>
        <v/>
      </c>
      <c r="D5" s="21">
        <f>365/'3_RASIO_TURNOVER'!D6</f>
        <v/>
      </c>
      <c r="E5" s="14" t="inlineStr">
        <is>
          <t>365 / Inventory Turnover</t>
        </is>
      </c>
    </row>
    <row r="6">
      <c r="A6" s="5" t="inlineStr">
        <is>
          <t>DSO — Days Sales Outstanding</t>
        </is>
      </c>
      <c r="B6" s="21">
        <f>365/'3_RASIO_TURNOVER'!B7</f>
        <v/>
      </c>
      <c r="C6" s="22">
        <f>365/'3_RASIO_TURNOVER'!C7</f>
        <v/>
      </c>
      <c r="D6" s="21">
        <f>365/'3_RASIO_TURNOVER'!D7</f>
        <v/>
      </c>
      <c r="E6" s="14" t="inlineStr">
        <is>
          <t>365 / Receivable Turnover</t>
        </is>
      </c>
    </row>
    <row r="7">
      <c r="A7" s="5" t="inlineStr">
        <is>
          <t>DPO — Days Payable Outstanding</t>
        </is>
      </c>
      <c r="B7" s="21">
        <f>365/'3_RASIO_TURNOVER'!B8</f>
        <v/>
      </c>
      <c r="C7" s="22">
        <f>365/'3_RASIO_TURNOVER'!C8</f>
        <v/>
      </c>
      <c r="D7" s="21">
        <f>365/'3_RASIO_TURNOVER'!D8</f>
        <v/>
      </c>
      <c r="E7" s="14" t="inlineStr">
        <is>
          <t>365 / Payable Turnover</t>
        </is>
      </c>
    </row>
    <row r="9" ht="18" customHeight="1">
      <c r="A9" s="3" t="inlineStr">
        <is>
          <t>PT GARMENT NUSANTARA</t>
        </is>
      </c>
    </row>
    <row r="10">
      <c r="A10" s="11" t="inlineStr">
        <is>
          <t>Rasio</t>
        </is>
      </c>
      <c r="B10" s="11" t="inlineStr">
        <is>
          <t>—</t>
        </is>
      </c>
      <c r="C10" s="11" t="inlineStr">
        <is>
          <t>Nilai (saldo 2025)</t>
        </is>
      </c>
      <c r="D10" s="11" t="inlineStr">
        <is>
          <t>—</t>
        </is>
      </c>
      <c r="E10" s="11" t="inlineStr">
        <is>
          <t>Formula</t>
        </is>
      </c>
    </row>
    <row r="11">
      <c r="A11" s="5" t="inlineStr">
        <is>
          <t>DIO — Bahan Baku</t>
        </is>
      </c>
      <c r="B11" s="15" t="inlineStr">
        <is>
          <t>—</t>
        </is>
      </c>
      <c r="C11" s="22">
        <f>365/'3_RASIO_TURNOVER'!C13</f>
        <v/>
      </c>
      <c r="D11" s="15" t="inlineStr">
        <is>
          <t>—</t>
        </is>
      </c>
      <c r="E11" s="14" t="inlineStr">
        <is>
          <t>365 / Inventory Turnover Bahan Baku</t>
        </is>
      </c>
    </row>
  </sheetData>
  <mergeCells count="3">
    <mergeCell ref="A1:E1"/>
    <mergeCell ref="A9:E9"/>
    <mergeCell ref="A3:E3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17"/>
  <sheetViews>
    <sheetView workbookViewId="0">
      <selection activeCell="A1" sqref="A1"/>
    </sheetView>
  </sheetViews>
  <sheetFormatPr baseColWidth="8" defaultRowHeight="15"/>
  <cols>
    <col width="40" customWidth="1" min="1" max="1"/>
    <col width="20" customWidth="1" min="2" max="2"/>
    <col width="20" customWidth="1" min="3" max="3"/>
    <col width="20" customWidth="1" min="4" max="4"/>
    <col width="40" customWidth="1" min="5" max="5"/>
  </cols>
  <sheetData>
    <row r="1" ht="26" customHeight="1">
      <c r="A1" s="1" t="inlineStr">
        <is>
          <t>CASH CONVERSION CYCLE (CCC = DIO + DSO − DPO)</t>
        </is>
      </c>
    </row>
    <row r="3" ht="18" customHeight="1">
      <c r="A3" s="3" t="inlineStr">
        <is>
          <t>UD BERKAH JAYA — CCC (3 basis)</t>
        </is>
      </c>
    </row>
    <row r="4">
      <c r="A4" s="11" t="inlineStr">
        <is>
          <t>Komponen</t>
        </is>
      </c>
      <c r="B4" s="11" t="inlineStr">
        <is>
          <t>Basis Saldo Awal 2024</t>
        </is>
      </c>
      <c r="C4" s="11" t="inlineStr">
        <is>
          <t>Basis Rata-rata 2025</t>
        </is>
      </c>
      <c r="D4" s="11" t="inlineStr">
        <is>
          <t>Basis Saldo Akhir 2025</t>
        </is>
      </c>
      <c r="E4" s="11" t="inlineStr">
        <is>
          <t>Formula</t>
        </is>
      </c>
    </row>
    <row r="5">
      <c r="A5" s="5" t="inlineStr">
        <is>
          <t>DIO (hari)</t>
        </is>
      </c>
      <c r="B5" s="21">
        <f>'4_RASIO_HARI'!B5</f>
        <v/>
      </c>
      <c r="C5" s="21">
        <f>'4_RASIO_HARI'!C5</f>
        <v/>
      </c>
      <c r="D5" s="21">
        <f>'4_RASIO_HARI'!D5</f>
        <v/>
      </c>
      <c r="E5" s="14" t="inlineStr">
        <is>
          <t>Link dari sheet 4_RASIO_HARI</t>
        </is>
      </c>
    </row>
    <row r="6">
      <c r="A6" s="5" t="inlineStr">
        <is>
          <t>DSO (hari)</t>
        </is>
      </c>
      <c r="B6" s="21">
        <f>'4_RASIO_HARI'!B6</f>
        <v/>
      </c>
      <c r="C6" s="21">
        <f>'4_RASIO_HARI'!C6</f>
        <v/>
      </c>
      <c r="D6" s="21">
        <f>'4_RASIO_HARI'!D6</f>
        <v/>
      </c>
      <c r="E6" s="14" t="inlineStr">
        <is>
          <t>Link dari sheet 4_RASIO_HARI</t>
        </is>
      </c>
    </row>
    <row r="7">
      <c r="A7" s="5" t="inlineStr">
        <is>
          <t>DPO (hari)</t>
        </is>
      </c>
      <c r="B7" s="21">
        <f>'4_RASIO_HARI'!B7</f>
        <v/>
      </c>
      <c r="C7" s="21">
        <f>'4_RASIO_HARI'!C7</f>
        <v/>
      </c>
      <c r="D7" s="21">
        <f>'4_RASIO_HARI'!D7</f>
        <v/>
      </c>
      <c r="E7" s="14" t="inlineStr">
        <is>
          <t>Link dari sheet 4_RASIO_HARI</t>
        </is>
      </c>
    </row>
    <row r="8">
      <c r="A8" s="16" t="inlineStr">
        <is>
          <t>CCC = DIO + DSO − DPO</t>
        </is>
      </c>
      <c r="B8" s="23">
        <f>B5+B6-B7</f>
        <v/>
      </c>
      <c r="C8" s="23">
        <f>C5+C6-C7</f>
        <v/>
      </c>
      <c r="D8" s="23">
        <f>D5+D6-D7</f>
        <v/>
      </c>
      <c r="E8" s="14" t="inlineStr">
        <is>
          <t>Formula master CCC</t>
        </is>
      </c>
    </row>
    <row r="10" ht="18" customHeight="1">
      <c r="A10" s="3" t="inlineStr">
        <is>
          <t>DAMPAK KEBUTUHAN MODAL KERJA</t>
        </is>
      </c>
    </row>
    <row r="11">
      <c r="A11" s="11" t="inlineStr">
        <is>
          <t>Pos</t>
        </is>
      </c>
      <c r="B11" s="11" t="inlineStr">
        <is>
          <t>Nilai</t>
        </is>
      </c>
      <c r="C11" s="11" t="inlineStr">
        <is>
          <t>Catatan</t>
        </is>
      </c>
    </row>
    <row r="12">
      <c r="A12" s="5" t="inlineStr">
        <is>
          <t>Penjualan Harian (Rp jt) = Penjualan / 365</t>
        </is>
      </c>
      <c r="B12" s="24">
        <f>'2_INPUT_LABA_RUGI'!$B$5/365</f>
        <v/>
      </c>
      <c r="C12" s="5" t="inlineStr"/>
    </row>
    <row r="13" ht="26" customHeight="1">
      <c r="A13" s="5" t="inlineStr">
        <is>
          <t>Dampak per 10 hari kenaikan CCC (Rp jt)</t>
        </is>
      </c>
      <c r="B13" s="17">
        <f>B12*10</f>
        <v/>
      </c>
      <c r="C13" s="14" t="inlineStr">
        <is>
          <t>Setiap kenaikan 10 hari CCC = kebutuhan modal kerja tambahan sebesar ini</t>
        </is>
      </c>
    </row>
    <row r="14">
      <c r="A14" s="5" t="inlineStr">
        <is>
          <t>Kenaikan CCC 2025 (Saldo Akhir − Saldo Awal, hari)</t>
        </is>
      </c>
      <c r="B14" s="25">
        <f>D8-B8</f>
        <v/>
      </c>
      <c r="C14" s="5" t="inlineStr"/>
    </row>
    <row r="15" ht="26" customHeight="1">
      <c r="A15" s="16" t="inlineStr">
        <is>
          <t>Tambahan Kebutuhan Modal Kerja 2025 (Rp jt)</t>
        </is>
      </c>
      <c r="B15" s="13">
        <f>B14*B12</f>
        <v/>
      </c>
      <c r="C15" s="14" t="inlineStr">
        <is>
          <t xml:space="preserve"> = Kenaikan CCC (hari) × Penjualan Harian — cocok dengan “~Rp 1,25 miliar” di artikel</t>
        </is>
      </c>
    </row>
    <row r="16">
      <c r="A16" s="5" t="inlineStr">
        <is>
          <t>Target CCC (turun ke 30 hari dalam 6 bulan)</t>
        </is>
      </c>
      <c r="B16" s="26" t="n">
        <v>30</v>
      </c>
      <c r="C16" s="14" t="inlineStr">
        <is>
          <t>Target rekomendasi artikel</t>
        </is>
      </c>
    </row>
    <row r="17" ht="26" customHeight="1">
      <c r="A17" s="16" t="inlineStr">
        <is>
          <t>Pembebasan Modal Kerja bila CCC turun ke Target (Rp jt)</t>
        </is>
      </c>
      <c r="B17" s="13">
        <f>(D8-B16)*B12</f>
        <v/>
      </c>
      <c r="C17" s="14" t="inlineStr">
        <is>
          <t xml:space="preserve"> = (CCC saldo akhir − CCC target) × Penjualan Harian — cocok dengan “~Rp 1,4 miliar” di artikel</t>
        </is>
      </c>
    </row>
  </sheetData>
  <mergeCells count="4">
    <mergeCell ref="A10:E10"/>
    <mergeCell ref="A1:E1"/>
    <mergeCell ref="B11"/>
    <mergeCell ref="A3:E3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D29"/>
  <sheetViews>
    <sheetView workbookViewId="0">
      <selection activeCell="A1" sqref="A1"/>
    </sheetView>
  </sheetViews>
  <sheetFormatPr baseColWidth="8" defaultRowHeight="15"/>
  <cols>
    <col width="44" customWidth="1" min="1" max="1"/>
    <col width="20" customWidth="1" min="2" max="2"/>
    <col width="20" customWidth="1" min="3" max="3"/>
    <col width="50" customWidth="1" min="4" max="4"/>
  </cols>
  <sheetData>
    <row r="1" ht="26" customHeight="1">
      <c r="A1" s="1" t="inlineStr">
        <is>
          <t>DEKOMPOSISI DUPONT — 3-Step &amp; 5-Step</t>
        </is>
      </c>
    </row>
    <row r="3" ht="18" customHeight="1">
      <c r="A3" s="3" t="inlineStr">
        <is>
          <t>DUPONT 3-STEP — KOMPARASI UD BERKAH JAYA vs PT PROPERTI SENTOSA</t>
        </is>
      </c>
    </row>
    <row r="4">
      <c r="A4" s="11" t="inlineStr">
        <is>
          <t>Variabel</t>
        </is>
      </c>
      <c r="B4" s="11" t="inlineStr">
        <is>
          <t>UD Berkah Jaya</t>
        </is>
      </c>
      <c r="C4" s="11" t="inlineStr">
        <is>
          <t>PT Properti Sentosa</t>
        </is>
      </c>
      <c r="D4" s="11" t="inlineStr">
        <is>
          <t>Formula</t>
        </is>
      </c>
    </row>
    <row r="5">
      <c r="A5" s="5" t="inlineStr">
        <is>
          <t>Laba Bersih (Rp jt)</t>
        </is>
      </c>
      <c r="B5" s="27">
        <f>'2_INPUT_LABA_RUGI'!B10</f>
        <v/>
      </c>
      <c r="C5" s="27">
        <f>'2_INPUT_LABA_RUGI'!B22</f>
        <v/>
      </c>
      <c r="D5" s="14" t="inlineStr">
        <is>
          <t>Link dari sheet 2_INPUT_LABA_RUGI</t>
        </is>
      </c>
    </row>
    <row r="6">
      <c r="A6" s="5" t="inlineStr">
        <is>
          <t>Penjualan (Rp jt)</t>
        </is>
      </c>
      <c r="B6" s="27">
        <f>'2_INPUT_LABA_RUGI'!B5</f>
        <v/>
      </c>
      <c r="C6" s="27">
        <f>'2_INPUT_LABA_RUGI'!B21</f>
        <v/>
      </c>
      <c r="D6" s="14" t="inlineStr">
        <is>
          <t>Link dari sheet 2_INPUT_LABA_RUGI</t>
        </is>
      </c>
    </row>
    <row r="7">
      <c r="A7" s="5" t="inlineStr">
        <is>
          <t>Rata-rata Total Aset (Rp jt)</t>
        </is>
      </c>
      <c r="B7" s="27">
        <f>'1_INPUT_NERACA'!D5</f>
        <v/>
      </c>
      <c r="C7" s="27">
        <f>'1_INPUT_NERACA'!D21</f>
        <v/>
      </c>
      <c r="D7" s="14" t="inlineStr">
        <is>
          <t>Link dari sheet 1_INPUT_NERACA</t>
        </is>
      </c>
    </row>
    <row r="8">
      <c r="A8" s="5" t="inlineStr">
        <is>
          <t>Rata-rata Ekuitas (Rp jt)</t>
        </is>
      </c>
      <c r="B8" s="27">
        <f>'1_INPUT_NERACA'!D9</f>
        <v/>
      </c>
      <c r="C8" s="27">
        <f>'1_INPUT_NERACA'!D22</f>
        <v/>
      </c>
      <c r="D8" s="14" t="inlineStr">
        <is>
          <t>Link dari sheet 1_INPUT_NERACA</t>
        </is>
      </c>
    </row>
    <row r="9">
      <c r="A9" s="5" t="inlineStr">
        <is>
          <t>NPM = Laba Bersih / Penjualan</t>
        </is>
      </c>
      <c r="B9" s="18">
        <f>B5/B6</f>
        <v/>
      </c>
      <c r="C9" s="18">
        <f>C5/C6</f>
        <v/>
      </c>
      <c r="D9" s="5" t="inlineStr"/>
    </row>
    <row r="10">
      <c r="A10" s="5" t="inlineStr">
        <is>
          <t>Asset Turnover = Penjualan / Rata Aset</t>
        </is>
      </c>
      <c r="B10" s="28">
        <f>B6/B7</f>
        <v/>
      </c>
      <c r="C10" s="28">
        <f>C6/C7</f>
        <v/>
      </c>
      <c r="D10" s="5" t="inlineStr"/>
    </row>
    <row r="11">
      <c r="A11" s="5" t="inlineStr">
        <is>
          <t>Equity Multiplier = Rata Aset / Rata Ekuitas</t>
        </is>
      </c>
      <c r="B11" s="28">
        <f>B7/B8</f>
        <v/>
      </c>
      <c r="C11" s="28">
        <f>C7/C8</f>
        <v/>
      </c>
      <c r="D11" s="5" t="inlineStr"/>
    </row>
    <row r="12">
      <c r="A12" s="16" t="inlineStr">
        <is>
          <t>ROE = NPM × Asset Turnover × Equity Multiplier</t>
        </is>
      </c>
      <c r="B12" s="29">
        <f>B9*B10*B11</f>
        <v/>
      </c>
      <c r="C12" s="29">
        <f>C9*C10*C11</f>
        <v/>
      </c>
      <c r="D12" s="14" t="inlineStr">
        <is>
          <t xml:space="preserve"> = Laba Bersih / Ekuitas (identik secara aljabar)</t>
        </is>
      </c>
    </row>
    <row r="13" ht="60" customHeight="1">
      <c r="A13" s="14" t="inlineStr">
        <is>
          <t>Catatan rekonsiliasi</t>
        </is>
      </c>
      <c r="B13" s="30" t="inlineStr">
        <is>
          <t>Artikel sumber menampilkan ROE PT Properti Sentosa = 23,80% dari perkalian rasio yang sudah dibulatkan (Asset Turnover dibulatkan ke 0,41x sebelum dikalikan). Perhitungan presisi penuh di baris 12 (tanpa pembulatan perantara) menghasilkan ROE = Laba Bersih/Ekuitas = 36.000/150.000 = 24,00% persis — bukan kesalahan hitung di workbook ini, melainkan efek pembulatan bertingkat pada artikel sumber.</t>
        </is>
      </c>
    </row>
    <row r="15" ht="18" customHeight="1">
      <c r="A15" s="3" t="inlineStr">
        <is>
          <t>DUPONT 5-STEP — UD BERKAH JAYA</t>
        </is>
      </c>
    </row>
    <row r="16">
      <c r="A16" s="11" t="inlineStr">
        <is>
          <t>Komponen</t>
        </is>
      </c>
      <c r="B16" s="11" t="inlineStr">
        <is>
          <t>Nilai</t>
        </is>
      </c>
      <c r="C16" s="11" t="inlineStr">
        <is>
          <t>—</t>
        </is>
      </c>
      <c r="D16" s="11" t="inlineStr">
        <is>
          <t>Formula</t>
        </is>
      </c>
    </row>
    <row r="17">
      <c r="A17" s="5" t="inlineStr">
        <is>
          <t>Tax Burden = Laba Bersih / PBT</t>
        </is>
      </c>
      <c r="B17" s="31">
        <f>'2_INPUT_LABA_RUGI'!B10/'2_INPUT_LABA_RUGI'!B9</f>
        <v/>
      </c>
      <c r="C17" s="5" t="inlineStr"/>
      <c r="D17" s="14" t="inlineStr">
        <is>
          <t>≈ 1 − tarif PPh efektif</t>
        </is>
      </c>
    </row>
    <row r="18">
      <c r="A18" s="5" t="inlineStr">
        <is>
          <t>Interest Burden = PBT / EBIT</t>
        </is>
      </c>
      <c r="B18" s="31">
        <f>'2_INPUT_LABA_RUGI'!B9/'2_INPUT_LABA_RUGI'!B7</f>
        <v/>
      </c>
      <c r="C18" s="5" t="inlineStr"/>
      <c r="D18" s="14" t="inlineStr">
        <is>
          <t>Dampak beban bunga terhadap EBIT</t>
        </is>
      </c>
    </row>
    <row r="19">
      <c r="A19" s="5" t="inlineStr">
        <is>
          <t>Operating Margin = EBIT / Penjualan</t>
        </is>
      </c>
      <c r="B19" s="31">
        <f>'2_INPUT_LABA_RUGI'!B7/'2_INPUT_LABA_RUGI'!B5</f>
        <v/>
      </c>
      <c r="C19" s="5" t="inlineStr"/>
      <c r="D19" s="14" t="inlineStr">
        <is>
          <t>Profitabilitas operasi murni</t>
        </is>
      </c>
    </row>
    <row r="20">
      <c r="A20" s="5" t="inlineStr">
        <is>
          <t>Asset Turnover = Penjualan / Rata Aset</t>
        </is>
      </c>
      <c r="B20" s="19">
        <f>'2_INPUT_LABA_RUGI'!B5/'1_INPUT_NERACA'!D5</f>
        <v/>
      </c>
      <c r="C20" s="5" t="inlineStr"/>
      <c r="D20" s="14" t="inlineStr">
        <is>
          <t>Efisiensi aset (rasio aktivitas)</t>
        </is>
      </c>
    </row>
    <row r="21">
      <c r="A21" s="5" t="inlineStr">
        <is>
          <t>Equity Multiplier = Rata Aset / Rata Ekuitas</t>
        </is>
      </c>
      <c r="B21" s="19">
        <f>'1_INPUT_NERACA'!D5/'1_INPUT_NERACA'!D9</f>
        <v/>
      </c>
      <c r="C21" s="5" t="inlineStr"/>
      <c r="D21" s="14" t="inlineStr">
        <is>
          <t>Leverage</t>
        </is>
      </c>
    </row>
    <row r="22" ht="26" customHeight="1">
      <c r="A22" s="16" t="inlineStr">
        <is>
          <t>ROE (5-step) = perkalian 5 komponen</t>
        </is>
      </c>
      <c r="B22" s="29">
        <f>B17*B18*B19*B20*B21</f>
        <v/>
      </c>
      <c r="C22" s="5" t="inlineStr"/>
      <c r="D22" s="14" t="inlineStr">
        <is>
          <t>Telescoping secara aljabar = Laba Bersih/Ekuitas = 10,00% (artikel: “≈ 10%”)</t>
        </is>
      </c>
    </row>
    <row r="24" ht="18" customHeight="1">
      <c r="A24" s="3" t="inlineStr">
        <is>
          <t>SENSITIVITAS ROE TERHADAP ASSET TURNOVER (UD Berkah Jaya)</t>
        </is>
      </c>
    </row>
    <row r="25">
      <c r="A25" s="11" t="inlineStr">
        <is>
          <t>Skenario</t>
        </is>
      </c>
      <c r="B25" s="11" t="inlineStr">
        <is>
          <t>Nilai</t>
        </is>
      </c>
      <c r="C25" s="11" t="inlineStr">
        <is>
          <t>—</t>
        </is>
      </c>
      <c r="D25" s="11" t="inlineStr">
        <is>
          <t>Formula</t>
        </is>
      </c>
    </row>
    <row r="26">
      <c r="A26" s="5" t="inlineStr">
        <is>
          <t>Kenaikan Asset Turnover (asumsi ilustratif artikel)</t>
        </is>
      </c>
      <c r="B26" s="32" t="n">
        <v>0.3</v>
      </c>
      <c r="C26" s="5" t="inlineStr"/>
      <c r="D26" s="14" t="inlineStr">
        <is>
          <t>“Setiap perbaikan 0,3x Asset Turnover” — dikutip dari artikel</t>
        </is>
      </c>
    </row>
    <row r="27">
      <c r="A27" s="5" t="inlineStr">
        <is>
          <t>NPM UD Berkah Jaya (dari baris 9)</t>
        </is>
      </c>
      <c r="B27" s="18">
        <f>B9</f>
        <v/>
      </c>
      <c r="C27" s="5" t="inlineStr"/>
      <c r="D27" s="5" t="inlineStr"/>
    </row>
    <row r="28">
      <c r="A28" s="5" t="inlineStr">
        <is>
          <t>Equity Multiplier UD Berkah Jaya (dari baris 11)</t>
        </is>
      </c>
      <c r="B28" s="28">
        <f>B11</f>
        <v/>
      </c>
      <c r="C28" s="5" t="inlineStr"/>
      <c r="D28" s="5" t="inlineStr"/>
    </row>
    <row r="29">
      <c r="A29" s="16" t="inlineStr">
        <is>
          <t>Tambahan ROE = ΔAT × NPM × Equity Multiplier</t>
        </is>
      </c>
      <c r="B29" s="29">
        <f>B26*B27*B28</f>
        <v/>
      </c>
      <c r="C29" s="5" t="inlineStr"/>
      <c r="D29" s="14" t="inlineStr">
        <is>
          <t>Cocok dengan “~1,3 poin ROE” di artikel</t>
        </is>
      </c>
    </row>
  </sheetData>
  <mergeCells count="5">
    <mergeCell ref="A1:D1"/>
    <mergeCell ref="A3:D3"/>
    <mergeCell ref="A15:D15"/>
    <mergeCell ref="B13:D13"/>
    <mergeCell ref="A24:D2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2026-07-19T18:25:13Z</dcterms:created>
  <dcterms:modified xmlns:dcterms="http://purl.org/dc/terms/" xmlns:xsi="http://www.w3.org/2001/XMLSchema-instance" xsi:type="dcterms:W3CDTF">2026-07-19T18:25:13Z</dcterms:modified>
</cp:coreProperties>
</file>