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ANGKAH" sheetId="1" state="visible" r:id="rId1"/>
    <sheet xmlns:r="http://schemas.openxmlformats.org/officeDocument/2006/relationships" name="DARI_NOL" sheetId="2" state="visible" r:id="rId2"/>
    <sheet xmlns:r="http://schemas.openxmlformats.org/officeDocument/2006/relationships" name="BALANCE" sheetId="3" state="visible" r:id="rId3"/>
    <sheet xmlns:r="http://schemas.openxmlformats.org/officeDocument/2006/relationships" name="KETERBATASAN" sheetId="4" state="visible" r:id="rId4"/>
    <sheet xmlns:r="http://schemas.openxmlformats.org/officeDocument/2006/relationships" name="COD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onsolas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  <border>
      <left/>
      <right/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2" fillId="3" borderId="1" applyAlignment="1" pivotButton="0" quotePrefix="0" xfId="0">
      <alignment horizontal="left" vertical="top" wrapText="1"/>
    </xf>
    <xf numFmtId="0" fontId="0" fillId="0" borderId="5" pivotButton="0" quotePrefix="0" xfId="0"/>
    <xf numFmtId="0" fontId="3" fillId="0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2" fontId="4" fillId="0" borderId="1" applyAlignment="1" pivotButton="0" quotePrefix="0" xfId="0">
      <alignment horizontal="left" vertical="top" wrapText="1"/>
    </xf>
    <xf numFmtId="164" fontId="4" fillId="0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top" wrapText="1"/>
    </xf>
    <xf numFmtId="165" fontId="4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2" fontId="4" fillId="4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56" customWidth="1" min="1" max="1"/>
    <col width="10" customWidth="1" min="2" max="2"/>
  </cols>
  <sheetData>
    <row r="1" ht="30" customHeight="1">
      <c r="A1" s="1" t="inlineStr">
        <is>
          <t>Langkah PSM</t>
        </is>
      </c>
      <c r="B1" s="2" t="n"/>
    </row>
    <row r="2"/>
    <row r="3">
      <c r="A3" s="3" t="inlineStr">
        <is>
          <t>1. Estimasi propensity score: logit/probit treat ~ X</t>
        </is>
      </c>
      <c r="B3" s="2" t="n"/>
    </row>
    <row r="4">
      <c r="A4" s="3" t="inlineStr">
        <is>
          <t>2. Matching: jodohkan treatment-kontrol skor mirip (NN, caliper, kernel)</t>
        </is>
      </c>
      <c r="B4" s="2" t="n"/>
    </row>
    <row r="5">
      <c r="A5" s="3" t="inlineStr">
        <is>
          <t>3. Cek BALANCE: covariate seimbang setelah matching (SMD&lt;0.1)</t>
        </is>
      </c>
      <c r="B5" s="2" t="n"/>
    </row>
    <row r="6">
      <c r="A6" s="3" t="inlineStr">
        <is>
          <t>4. Estimasi ATT: bandingkan outcome treatment vs kontrol tercocok</t>
        </is>
      </c>
      <c r="B6" s="2" t="n"/>
    </row>
  </sheetData>
  <mergeCells count="5">
    <mergeCell ref="A4:B4"/>
    <mergeCell ref="A5:B5"/>
    <mergeCell ref="A1:B1"/>
    <mergeCell ref="A3:B3"/>
    <mergeCell ref="A6:B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39"/>
  <sheetViews>
    <sheetView workbookViewId="0">
      <selection activeCell="A1" sqref="A1"/>
    </sheetView>
  </sheetViews>
  <sheetFormatPr baseColWidth="8" defaultRowHeight="15"/>
  <cols>
    <col width="30" customWidth="1" min="1" max="1"/>
    <col width="13" customWidth="1" min="2" max="2"/>
    <col width="15" customWidth="1" min="3" max="3"/>
    <col width="13" customWidth="1" min="4" max="4"/>
    <col width="17" customWidth="1" min="5" max="5"/>
    <col width="16" customWidth="1" min="6" max="6"/>
    <col width="15" customWidth="1" min="7" max="7"/>
    <col width="11" customWidth="1" min="8" max="8"/>
    <col width="10" customWidth="1" min="9" max="9"/>
    <col width="11" customWidth="1" min="10" max="10"/>
    <col width="9" customWidth="1" min="11" max="11"/>
    <col width="10" customWidth="1" min="12" max="12"/>
    <col width="10" customWidth="1" min="13" max="13"/>
    <col width="9" customWidth="1" min="14" max="14"/>
  </cols>
  <sheetData>
    <row r="1" ht="30" customHeight="1">
      <c r="A1" s="1" t="inlineStr">
        <is>
          <t>PSM DARI NOL - PS -&gt; matching 1:1 -&gt; balance -&gt; ATT</t>
        </is>
      </c>
      <c r="B1" s="4" t="n"/>
      <c r="C1" s="4" t="n"/>
      <c r="D1" s="4" t="n"/>
      <c r="E1" s="4" t="n"/>
      <c r="F1" s="4" t="n"/>
      <c r="G1" s="4" t="n"/>
      <c r="H1" s="2" t="n"/>
    </row>
    <row r="2" ht="44" customHeight="1">
      <c r="A2" s="3" t="inlineStr">
        <is>
          <t>Sel kuning = INPUT (boleh diubah). z, PS, jarak, SMD, ATT semuanya FORMULA hidup -&gt; ubah input, semua ikut. Konteks: treat = adopsi pengungkapan ESG; X1=ln(aset), X2=leverage, Y=ROA(%).</t>
        </is>
      </c>
      <c r="B2" s="4" t="n"/>
      <c r="C2" s="4" t="n"/>
      <c r="D2" s="4" t="n"/>
      <c r="E2" s="4" t="n"/>
      <c r="F2" s="4" t="n"/>
      <c r="G2" s="4" t="n"/>
      <c r="H2" s="2" t="n"/>
    </row>
    <row r="3"/>
    <row r="4">
      <c r="A4" s="5" t="inlineStr">
        <is>
          <t>Koefisien logit (hasil estimasi treat ~ X1 + X2) - diberikan; fokus kita: dari koef -&gt; PS:</t>
        </is>
      </c>
      <c r="B4" s="4" t="n"/>
      <c r="C4" s="4" t="n"/>
      <c r="D4" s="4" t="n"/>
      <c r="E4" s="4" t="n"/>
      <c r="F4" s="4" t="n"/>
      <c r="G4" s="4" t="n"/>
      <c r="H4" s="2" t="n"/>
    </row>
    <row r="5">
      <c r="A5" s="5" t="inlineStr">
        <is>
          <t>b0 (intercept)</t>
        </is>
      </c>
      <c r="B5" s="3" t="n">
        <v>-13.5</v>
      </c>
      <c r="D5" s="5" t="inlineStr">
        <is>
          <t>b1 (X1)</t>
        </is>
      </c>
      <c r="E5" s="3" t="n">
        <v>0.45</v>
      </c>
      <c r="G5" s="5" t="inlineStr">
        <is>
          <t>b2 (X2)</t>
        </is>
      </c>
      <c r="H5" s="3" t="n">
        <v>-0.35</v>
      </c>
    </row>
    <row r="6"/>
    <row r="7">
      <c r="A7" s="6" t="inlineStr">
        <is>
          <t>ID</t>
        </is>
      </c>
      <c r="B7" s="6" t="inlineStr">
        <is>
          <t>Treat(1/0)</t>
        </is>
      </c>
      <c r="C7" s="6" t="inlineStr">
        <is>
          <t>X1 ln(aset)</t>
        </is>
      </c>
      <c r="D7" s="6" t="inlineStr">
        <is>
          <t>X2 leverage</t>
        </is>
      </c>
      <c r="E7" s="6" t="inlineStr">
        <is>
          <t>Y ROA(%)</t>
        </is>
      </c>
      <c r="F7" s="6" t="inlineStr">
        <is>
          <t>z = b0+b1*X1+b2*X2</t>
        </is>
      </c>
      <c r="G7" s="6" t="inlineStr">
        <is>
          <t>PS = 1/(1+e^-z)</t>
        </is>
      </c>
    </row>
    <row r="8">
      <c r="A8" s="5" t="inlineStr">
        <is>
          <t>T1</t>
        </is>
      </c>
      <c r="B8" s="7" t="n">
        <v>1</v>
      </c>
      <c r="C8" s="3" t="n">
        <v>30.3</v>
      </c>
      <c r="D8" s="3" t="n">
        <v>1</v>
      </c>
      <c r="E8" s="3" t="n">
        <v>8.6</v>
      </c>
      <c r="F8" s="8">
        <f>$B$5+$E$5*C8+$H$5*D8</f>
        <v/>
      </c>
      <c r="G8" s="9">
        <f>1/(1+EXP(-F8))</f>
        <v/>
      </c>
    </row>
    <row r="9">
      <c r="A9" s="5" t="inlineStr">
        <is>
          <t>T2</t>
        </is>
      </c>
      <c r="B9" s="7" t="n">
        <v>1</v>
      </c>
      <c r="C9" s="3" t="n">
        <v>31.1</v>
      </c>
      <c r="D9" s="3" t="n">
        <v>0.8</v>
      </c>
      <c r="E9" s="3" t="n">
        <v>9</v>
      </c>
      <c r="F9" s="8">
        <f>$B$5+$E$5*C9+$H$5*D9</f>
        <v/>
      </c>
      <c r="G9" s="9">
        <f>1/(1+EXP(-F9))</f>
        <v/>
      </c>
    </row>
    <row r="10">
      <c r="A10" s="5" t="inlineStr">
        <is>
          <t>T3</t>
        </is>
      </c>
      <c r="B10" s="7" t="n">
        <v>1</v>
      </c>
      <c r="C10" s="3" t="n">
        <v>32.3</v>
      </c>
      <c r="D10" s="3" t="n">
        <v>1.2</v>
      </c>
      <c r="E10" s="3" t="n">
        <v>8.4</v>
      </c>
      <c r="F10" s="8">
        <f>$B$5+$E$5*C10+$H$5*D10</f>
        <v/>
      </c>
      <c r="G10" s="9">
        <f>1/(1+EXP(-F10))</f>
        <v/>
      </c>
    </row>
    <row r="11">
      <c r="A11" s="5" t="inlineStr">
        <is>
          <t>T4</t>
        </is>
      </c>
      <c r="B11" s="7" t="n">
        <v>1</v>
      </c>
      <c r="C11" s="3" t="n">
        <v>33</v>
      </c>
      <c r="D11" s="3" t="n">
        <v>0.7</v>
      </c>
      <c r="E11" s="3" t="n">
        <v>9.9</v>
      </c>
      <c r="F11" s="8">
        <f>$B$5+$E$5*C11+$H$5*D11</f>
        <v/>
      </c>
      <c r="G11" s="9">
        <f>1/(1+EXP(-F11))</f>
        <v/>
      </c>
    </row>
    <row r="12">
      <c r="A12" s="5" t="inlineStr">
        <is>
          <t>T5</t>
        </is>
      </c>
      <c r="B12" s="7" t="n">
        <v>1</v>
      </c>
      <c r="C12" s="3" t="n">
        <v>34.6</v>
      </c>
      <c r="D12" s="3" t="n">
        <v>0.9</v>
      </c>
      <c r="E12" s="3" t="n">
        <v>10.2</v>
      </c>
      <c r="F12" s="8">
        <f>$B$5+$E$5*C12+$H$5*D12</f>
        <v/>
      </c>
      <c r="G12" s="9">
        <f>1/(1+EXP(-F12))</f>
        <v/>
      </c>
    </row>
    <row r="13">
      <c r="A13" s="5" t="inlineStr">
        <is>
          <t>C1</t>
        </is>
      </c>
      <c r="B13" s="7" t="n">
        <v>0</v>
      </c>
      <c r="C13" s="3" t="n">
        <v>30.1</v>
      </c>
      <c r="D13" s="3" t="n">
        <v>1.1</v>
      </c>
      <c r="E13" s="3" t="n">
        <v>6.8</v>
      </c>
      <c r="F13" s="8">
        <f>$B$5+$E$5*C13+$H$5*D13</f>
        <v/>
      </c>
      <c r="G13" s="9">
        <f>1/(1+EXP(-F13))</f>
        <v/>
      </c>
    </row>
    <row r="14">
      <c r="A14" s="5" t="inlineStr">
        <is>
          <t>C2</t>
        </is>
      </c>
      <c r="B14" s="7" t="n">
        <v>0</v>
      </c>
      <c r="C14" s="3" t="n">
        <v>30.9</v>
      </c>
      <c r="D14" s="3" t="n">
        <v>0.9</v>
      </c>
      <c r="E14" s="3" t="n">
        <v>7.1</v>
      </c>
      <c r="F14" s="8">
        <f>$B$5+$E$5*C14+$H$5*D14</f>
        <v/>
      </c>
      <c r="G14" s="9">
        <f>1/(1+EXP(-F14))</f>
        <v/>
      </c>
    </row>
    <row r="15">
      <c r="A15" s="5" t="inlineStr">
        <is>
          <t>C3</t>
        </is>
      </c>
      <c r="B15" s="7" t="n">
        <v>0</v>
      </c>
      <c r="C15" s="3" t="n">
        <v>32.1</v>
      </c>
      <c r="D15" s="3" t="n">
        <v>1.3</v>
      </c>
      <c r="E15" s="3" t="n">
        <v>6.5</v>
      </c>
      <c r="F15" s="8">
        <f>$B$5+$E$5*C15+$H$5*D15</f>
        <v/>
      </c>
      <c r="G15" s="9">
        <f>1/(1+EXP(-F15))</f>
        <v/>
      </c>
    </row>
    <row r="16">
      <c r="A16" s="5" t="inlineStr">
        <is>
          <t>C4</t>
        </is>
      </c>
      <c r="B16" s="7" t="n">
        <v>0</v>
      </c>
      <c r="C16" s="3" t="n">
        <v>32.7</v>
      </c>
      <c r="D16" s="3" t="n">
        <v>0.8</v>
      </c>
      <c r="E16" s="3" t="n">
        <v>7.9</v>
      </c>
      <c r="F16" s="8">
        <f>$B$5+$E$5*C16+$H$5*D16</f>
        <v/>
      </c>
      <c r="G16" s="9">
        <f>1/(1+EXP(-F16))</f>
        <v/>
      </c>
    </row>
    <row r="17">
      <c r="A17" s="5" t="inlineStr">
        <is>
          <t>C5</t>
        </is>
      </c>
      <c r="B17" s="7" t="n">
        <v>0</v>
      </c>
      <c r="C17" s="3" t="n">
        <v>34.1</v>
      </c>
      <c r="D17" s="3" t="n">
        <v>1</v>
      </c>
      <c r="E17" s="3" t="n">
        <v>8.1</v>
      </c>
      <c r="F17" s="8">
        <f>$B$5+$E$5*C17+$H$5*D17</f>
        <v/>
      </c>
      <c r="G17" s="9">
        <f>1/(1+EXP(-F17))</f>
        <v/>
      </c>
    </row>
    <row r="18">
      <c r="A18" s="5" t="inlineStr">
        <is>
          <t>C6</t>
        </is>
      </c>
      <c r="B18" s="7" t="n">
        <v>0</v>
      </c>
      <c r="C18" s="3" t="n">
        <v>27.4</v>
      </c>
      <c r="D18" s="3" t="n">
        <v>1.6</v>
      </c>
      <c r="E18" s="3" t="n">
        <v>4.2</v>
      </c>
      <c r="F18" s="8">
        <f>$B$5+$E$5*C18+$H$5*D18</f>
        <v/>
      </c>
      <c r="G18" s="9">
        <f>1/(1+EXP(-F18))</f>
        <v/>
      </c>
    </row>
    <row r="19">
      <c r="A19" s="5" t="inlineStr">
        <is>
          <t>C7</t>
        </is>
      </c>
      <c r="B19" s="7" t="n">
        <v>0</v>
      </c>
      <c r="C19" s="3" t="n">
        <v>28.3</v>
      </c>
      <c r="D19" s="3" t="n">
        <v>1.8</v>
      </c>
      <c r="E19" s="3" t="n">
        <v>4.6</v>
      </c>
      <c r="F19" s="8">
        <f>$B$5+$E$5*C19+$H$5*D19</f>
        <v/>
      </c>
      <c r="G19" s="9">
        <f>1/(1+EXP(-F19))</f>
        <v/>
      </c>
    </row>
    <row r="20"/>
    <row r="21">
      <c r="A21" s="5" t="inlineStr">
        <is>
          <t>Langkah 2 - matching 1:1 tanpa replacement: jarak |PS_treated - PS_control|, ambil terkecil per baris.</t>
        </is>
      </c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2" t="n"/>
    </row>
    <row r="22">
      <c r="A22" s="6" t="inlineStr">
        <is>
          <t>Treated \ Control</t>
        </is>
      </c>
      <c r="B22" s="6" t="inlineStr">
        <is>
          <t>C1</t>
        </is>
      </c>
      <c r="C22" s="6" t="inlineStr">
        <is>
          <t>C2</t>
        </is>
      </c>
      <c r="D22" s="6" t="inlineStr">
        <is>
          <t>C3</t>
        </is>
      </c>
      <c r="E22" s="6" t="inlineStr">
        <is>
          <t>C4</t>
        </is>
      </c>
      <c r="F22" s="6" t="inlineStr">
        <is>
          <t>C5</t>
        </is>
      </c>
      <c r="G22" s="6" t="inlineStr">
        <is>
          <t>C6</t>
        </is>
      </c>
      <c r="H22" s="6" t="inlineStr">
        <is>
          <t>C7</t>
        </is>
      </c>
      <c r="I22" s="6" t="inlineStr">
        <is>
          <t>jarak min</t>
        </is>
      </c>
      <c r="J22" s="6" t="inlineStr">
        <is>
          <t>match (NN)</t>
        </is>
      </c>
      <c r="K22" s="6" t="inlineStr">
        <is>
          <t>cek unik</t>
        </is>
      </c>
      <c r="L22" s="6" t="inlineStr">
        <is>
          <t>X1 match</t>
        </is>
      </c>
      <c r="M22" s="6" t="inlineStr">
        <is>
          <t>X2 match</t>
        </is>
      </c>
      <c r="N22" s="6" t="inlineStr">
        <is>
          <t>Y match</t>
        </is>
      </c>
    </row>
    <row r="23">
      <c r="A23" s="5" t="inlineStr">
        <is>
          <t>T1</t>
        </is>
      </c>
      <c r="B23" s="9">
        <f>ABS($G$8-$G$13)</f>
        <v/>
      </c>
      <c r="C23" s="9">
        <f>ABS($G$8-$G$14)</f>
        <v/>
      </c>
      <c r="D23" s="9">
        <f>ABS($G$8-$G$15)</f>
        <v/>
      </c>
      <c r="E23" s="9">
        <f>ABS($G$8-$G$16)</f>
        <v/>
      </c>
      <c r="F23" s="9">
        <f>ABS($G$8-$G$17)</f>
        <v/>
      </c>
      <c r="G23" s="9">
        <f>ABS($G$8-$G$18)</f>
        <v/>
      </c>
      <c r="H23" s="9">
        <f>ABS($G$8-$G$19)</f>
        <v/>
      </c>
      <c r="I23" s="9">
        <f>MIN(B23:H23)</f>
        <v/>
      </c>
      <c r="J23" s="10">
        <f>INDEX($B$22:$H$22,MATCH(I23,B23:H23,0))</f>
        <v/>
      </c>
      <c r="K23" s="10">
        <f>COUNTIF($J$23:$J$27,J23)</f>
        <v/>
      </c>
      <c r="L23" s="11">
        <f>INDEX($C$13:$C$19,MATCH(J23,$A$13:$A$19,0))</f>
        <v/>
      </c>
      <c r="M23" s="11">
        <f>INDEX($D$13:$D$19,MATCH(J23,$A$13:$A$19,0))</f>
        <v/>
      </c>
      <c r="N23" s="11">
        <f>INDEX($E$13:$E$19,MATCH(J23,$A$13:$A$19,0))</f>
        <v/>
      </c>
    </row>
    <row r="24">
      <c r="A24" s="5" t="inlineStr">
        <is>
          <t>T2</t>
        </is>
      </c>
      <c r="B24" s="9">
        <f>ABS($G$9-$G$13)</f>
        <v/>
      </c>
      <c r="C24" s="9">
        <f>ABS($G$9-$G$14)</f>
        <v/>
      </c>
      <c r="D24" s="9">
        <f>ABS($G$9-$G$15)</f>
        <v/>
      </c>
      <c r="E24" s="9">
        <f>ABS($G$9-$G$16)</f>
        <v/>
      </c>
      <c r="F24" s="9">
        <f>ABS($G$9-$G$17)</f>
        <v/>
      </c>
      <c r="G24" s="9">
        <f>ABS($G$9-$G$18)</f>
        <v/>
      </c>
      <c r="H24" s="9">
        <f>ABS($G$9-$G$19)</f>
        <v/>
      </c>
      <c r="I24" s="9">
        <f>MIN(B24:H24)</f>
        <v/>
      </c>
      <c r="J24" s="10">
        <f>INDEX($B$22:$H$22,MATCH(I24,B24:H24,0))</f>
        <v/>
      </c>
      <c r="K24" s="10">
        <f>COUNTIF($J$23:$J$27,J24)</f>
        <v/>
      </c>
      <c r="L24" s="11">
        <f>INDEX($C$13:$C$19,MATCH(J24,$A$13:$A$19,0))</f>
        <v/>
      </c>
      <c r="M24" s="11">
        <f>INDEX($D$13:$D$19,MATCH(J24,$A$13:$A$19,0))</f>
        <v/>
      </c>
      <c r="N24" s="11">
        <f>INDEX($E$13:$E$19,MATCH(J24,$A$13:$A$19,0))</f>
        <v/>
      </c>
    </row>
    <row r="25">
      <c r="A25" s="5" t="inlineStr">
        <is>
          <t>T3</t>
        </is>
      </c>
      <c r="B25" s="9">
        <f>ABS($G$10-$G$13)</f>
        <v/>
      </c>
      <c r="C25" s="9">
        <f>ABS($G$10-$G$14)</f>
        <v/>
      </c>
      <c r="D25" s="9">
        <f>ABS($G$10-$G$15)</f>
        <v/>
      </c>
      <c r="E25" s="9">
        <f>ABS($G$10-$G$16)</f>
        <v/>
      </c>
      <c r="F25" s="9">
        <f>ABS($G$10-$G$17)</f>
        <v/>
      </c>
      <c r="G25" s="9">
        <f>ABS($G$10-$G$18)</f>
        <v/>
      </c>
      <c r="H25" s="9">
        <f>ABS($G$10-$G$19)</f>
        <v/>
      </c>
      <c r="I25" s="9">
        <f>MIN(B25:H25)</f>
        <v/>
      </c>
      <c r="J25" s="10">
        <f>INDEX($B$22:$H$22,MATCH(I25,B25:H25,0))</f>
        <v/>
      </c>
      <c r="K25" s="10">
        <f>COUNTIF($J$23:$J$27,J25)</f>
        <v/>
      </c>
      <c r="L25" s="11">
        <f>INDEX($C$13:$C$19,MATCH(J25,$A$13:$A$19,0))</f>
        <v/>
      </c>
      <c r="M25" s="11">
        <f>INDEX($D$13:$D$19,MATCH(J25,$A$13:$A$19,0))</f>
        <v/>
      </c>
      <c r="N25" s="11">
        <f>INDEX($E$13:$E$19,MATCH(J25,$A$13:$A$19,0))</f>
        <v/>
      </c>
    </row>
    <row r="26">
      <c r="A26" s="5" t="inlineStr">
        <is>
          <t>T4</t>
        </is>
      </c>
      <c r="B26" s="9">
        <f>ABS($G$11-$G$13)</f>
        <v/>
      </c>
      <c r="C26" s="9">
        <f>ABS($G$11-$G$14)</f>
        <v/>
      </c>
      <c r="D26" s="9">
        <f>ABS($G$11-$G$15)</f>
        <v/>
      </c>
      <c r="E26" s="9">
        <f>ABS($G$11-$G$16)</f>
        <v/>
      </c>
      <c r="F26" s="9">
        <f>ABS($G$11-$G$17)</f>
        <v/>
      </c>
      <c r="G26" s="9">
        <f>ABS($G$11-$G$18)</f>
        <v/>
      </c>
      <c r="H26" s="9">
        <f>ABS($G$11-$G$19)</f>
        <v/>
      </c>
      <c r="I26" s="9">
        <f>MIN(B26:H26)</f>
        <v/>
      </c>
      <c r="J26" s="10">
        <f>INDEX($B$22:$H$22,MATCH(I26,B26:H26,0))</f>
        <v/>
      </c>
      <c r="K26" s="10">
        <f>COUNTIF($J$23:$J$27,J26)</f>
        <v/>
      </c>
      <c r="L26" s="11">
        <f>INDEX($C$13:$C$19,MATCH(J26,$A$13:$A$19,0))</f>
        <v/>
      </c>
      <c r="M26" s="11">
        <f>INDEX($D$13:$D$19,MATCH(J26,$A$13:$A$19,0))</f>
        <v/>
      </c>
      <c r="N26" s="11">
        <f>INDEX($E$13:$E$19,MATCH(J26,$A$13:$A$19,0))</f>
        <v/>
      </c>
    </row>
    <row r="27">
      <c r="A27" s="5" t="inlineStr">
        <is>
          <t>T5</t>
        </is>
      </c>
      <c r="B27" s="9">
        <f>ABS($G$12-$G$13)</f>
        <v/>
      </c>
      <c r="C27" s="9">
        <f>ABS($G$12-$G$14)</f>
        <v/>
      </c>
      <c r="D27" s="9">
        <f>ABS($G$12-$G$15)</f>
        <v/>
      </c>
      <c r="E27" s="9">
        <f>ABS($G$12-$G$16)</f>
        <v/>
      </c>
      <c r="F27" s="9">
        <f>ABS($G$12-$G$17)</f>
        <v/>
      </c>
      <c r="G27" s="9">
        <f>ABS($G$12-$G$18)</f>
        <v/>
      </c>
      <c r="H27" s="9">
        <f>ABS($G$12-$G$19)</f>
        <v/>
      </c>
      <c r="I27" s="9">
        <f>MIN(B27:H27)</f>
        <v/>
      </c>
      <c r="J27" s="10">
        <f>INDEX($B$22:$H$22,MATCH(I27,B27:H27,0))</f>
        <v/>
      </c>
      <c r="K27" s="10">
        <f>COUNTIF($J$23:$J$27,J27)</f>
        <v/>
      </c>
      <c r="L27" s="11">
        <f>INDEX($C$13:$C$19,MATCH(J27,$A$13:$A$19,0))</f>
        <v/>
      </c>
      <c r="M27" s="11">
        <f>INDEX($D$13:$D$19,MATCH(J27,$A$13:$A$19,0))</f>
        <v/>
      </c>
      <c r="N27" s="11">
        <f>INDEX($E$13:$E$19,MATCH(J27,$A$13:$A$19,0))</f>
        <v/>
      </c>
    </row>
    <row r="28" ht="30" customHeight="1">
      <c r="A28" s="3" t="inlineStr">
        <is>
          <t>cek unik = 1 untuk semua -&gt; tiap kontrol dipakai 1x (tanpa replacement). C6 &amp; C7 (perusahaan kecil) otomatis TAK terpilih = common support.</t>
        </is>
      </c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  <c r="K28" s="4" t="n"/>
      <c r="L28" s="4" t="n"/>
      <c r="M28" s="4" t="n"/>
      <c r="N28" s="2" t="n"/>
    </row>
    <row r="29"/>
    <row r="30">
      <c r="A30" s="5" t="inlineStr">
        <is>
          <t>Langkah 3 - balance: SMD = (rata treated - rata kontrol) / SD gabungan. Target |SMD| &lt; 0,1.</t>
        </is>
      </c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  <c r="K30" s="4" t="n"/>
      <c r="L30" s="4" t="n"/>
      <c r="M30" s="4" t="n"/>
      <c r="N30" s="2" t="n"/>
    </row>
    <row r="31">
      <c r="A31" s="6" t="inlineStr">
        <is>
          <t>Kovariat</t>
        </is>
      </c>
      <c r="B31" s="6" t="inlineStr">
        <is>
          <t>rata treated</t>
        </is>
      </c>
      <c r="C31" s="6" t="inlineStr">
        <is>
          <t>rata kontrol (7)</t>
        </is>
      </c>
      <c r="D31" s="6" t="inlineStr">
        <is>
          <t>SMD sebelum</t>
        </is>
      </c>
      <c r="E31" s="6" t="inlineStr">
        <is>
          <t>rata kontrol match (5)</t>
        </is>
      </c>
      <c r="F31" s="6" t="inlineStr">
        <is>
          <t>SMD sesudah</t>
        </is>
      </c>
    </row>
    <row r="32">
      <c r="A32" s="5" t="inlineStr">
        <is>
          <t>X1 ln(aset)</t>
        </is>
      </c>
      <c r="B32" s="8">
        <f>AVERAGE(C8:C12)</f>
        <v/>
      </c>
      <c r="C32" s="8">
        <f>AVERAGE(C13:C19)</f>
        <v/>
      </c>
      <c r="D32" s="9">
        <f>(B32-C32)/SQRT((VARP(C8:C12)+VARP(C13:C19))/2)</f>
        <v/>
      </c>
      <c r="E32" s="8">
        <f>AVERAGE(L23:L27)</f>
        <v/>
      </c>
      <c r="F32" s="9">
        <f>(B32-E32)/SQRT((VARP(C8:C12)+VARP(L23:L27))/2)</f>
        <v/>
      </c>
    </row>
    <row r="33">
      <c r="A33" s="5" t="inlineStr">
        <is>
          <t>X2 leverage</t>
        </is>
      </c>
      <c r="B33" s="8">
        <f>AVERAGE(D8:D12)</f>
        <v/>
      </c>
      <c r="C33" s="8">
        <f>AVERAGE(D13:D19)</f>
        <v/>
      </c>
      <c r="D33" s="9">
        <f>(B33-C33)/SQRT((VARP(D8:D12)+VARP(D13:D19))/2)</f>
        <v/>
      </c>
      <c r="E33" s="8">
        <f>AVERAGE(M23:M27)</f>
        <v/>
      </c>
      <c r="F33" s="9">
        <f>(B33-E33)/SQRT((VARP(D8:D12)+VARP(M23:M27))/2)</f>
        <v/>
      </c>
    </row>
    <row r="34" ht="30" customHeight="1">
      <c r="A34" s="3" t="inlineStr">
        <is>
          <t>Baca: |SMD| mengecil setelah matching = balance membaik. X1 membaik tajam; X2 membaik tapi belum &lt;0,1 -&gt; PSM tak selalu sempurna (lihat sheet KETERBATASAN: King-Nielsen).</t>
        </is>
      </c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  <c r="M34" s="4" t="n"/>
      <c r="N34" s="2" t="n"/>
    </row>
    <row r="35"/>
    <row r="36">
      <c r="A36" s="5" t="inlineStr">
        <is>
          <t>Langkah 4 - ATT (efek treatment) = rata Y treated - rata Y kontrol tercocok:</t>
        </is>
      </c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  <c r="M36" s="4" t="n"/>
      <c r="N36" s="2" t="n"/>
    </row>
    <row r="37">
      <c r="A37" s="5" t="inlineStr">
        <is>
          <t>Rata Y treated (%)</t>
        </is>
      </c>
      <c r="B37" s="8">
        <f>AVERAGE(E8:E12)</f>
        <v/>
      </c>
    </row>
    <row r="38">
      <c r="A38" s="5" t="inlineStr">
        <is>
          <t>Rata Y kontrol tercocok (%)</t>
        </is>
      </c>
      <c r="B38" s="8">
        <f>AVERAGE(N23:N27)</f>
        <v/>
      </c>
    </row>
    <row r="39">
      <c r="A39" s="12" t="inlineStr">
        <is>
          <t>ATT - efek adopsi ESG (poin ROA)</t>
        </is>
      </c>
      <c r="B39" s="13">
        <f>B37-B38</f>
        <v/>
      </c>
    </row>
  </sheetData>
  <mergeCells count="8">
    <mergeCell ref="A4:H4"/>
    <mergeCell ref="A34:N34"/>
    <mergeCell ref="A21:N21"/>
    <mergeCell ref="A2:H2"/>
    <mergeCell ref="A30:N30"/>
    <mergeCell ref="A1:H1"/>
    <mergeCell ref="A28:N28"/>
    <mergeCell ref="A36:N3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26" customWidth="1" min="1" max="1"/>
    <col width="30" customWidth="1" min="2" max="2"/>
  </cols>
  <sheetData>
    <row r="1" ht="30" customHeight="1">
      <c r="A1" s="1" t="inlineStr">
        <is>
          <t>Uji Balance (jantung PSM)</t>
        </is>
      </c>
      <c r="B1" s="2" t="n"/>
    </row>
    <row r="2"/>
    <row r="3">
      <c r="A3" s="6" t="inlineStr">
        <is>
          <t>Ukuran</t>
        </is>
      </c>
      <c r="B3" s="6" t="inlineStr">
        <is>
          <t>Target setelah matching</t>
        </is>
      </c>
    </row>
    <row r="4">
      <c r="A4" s="5" t="inlineStr">
        <is>
          <t>Standardized mean diff</t>
        </is>
      </c>
      <c r="B4" s="14" t="inlineStr">
        <is>
          <t>&lt; 0.1 (idealnya &lt; 0.05)</t>
        </is>
      </c>
    </row>
    <row r="5">
      <c r="A5" s="5" t="inlineStr">
        <is>
          <t>Variance ratio</t>
        </is>
      </c>
      <c r="B5" s="14" t="inlineStr">
        <is>
          <t>mendekati 1</t>
        </is>
      </c>
    </row>
    <row r="6">
      <c r="A6" s="5" t="inlineStr">
        <is>
          <t>Plot distribusi skor</t>
        </is>
      </c>
      <c r="B6" s="14" t="inlineStr">
        <is>
          <t>overlap baik</t>
        </is>
      </c>
    </row>
    <row r="7">
      <c r="A7" s="3" t="inlineStr">
        <is>
          <t>Sukses PSM diukur dari BALANCE, bukan signifikansi propensity score</t>
        </is>
      </c>
      <c r="B7" s="2" t="n"/>
    </row>
  </sheetData>
  <mergeCells count="2">
    <mergeCell ref="A1:B1"/>
    <mergeCell ref="A7:B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62" customWidth="1" min="1" max="1"/>
    <col width="10" customWidth="1" min="2" max="2"/>
  </cols>
  <sheetData>
    <row r="1" ht="30" customHeight="1">
      <c r="A1" s="1" t="inlineStr">
        <is>
          <t>Keterbatasan Fundamental</t>
        </is>
      </c>
      <c r="B1" s="2" t="n"/>
    </row>
    <row r="2"/>
    <row r="3">
      <c r="A3" s="15" t="inlineStr">
        <is>
          <t>PSM hanya tangani SELECTION ON OBSERVABLES (karakteristik terukur)</t>
        </is>
      </c>
      <c r="B3" s="2" t="n"/>
    </row>
    <row r="4">
      <c r="A4" s="15" t="inlineStr">
        <is>
          <t>Faktor TAK teramati (mis. motivasi) -&gt; PSM TIDAK menyelesaikan</t>
        </is>
      </c>
      <c r="B4" s="2" t="n"/>
    </row>
    <row r="5">
      <c r="A5" s="15" t="inlineStr">
        <is>
          <t>Untuk unobservables: butuh IV / DiD / RDD</t>
        </is>
      </c>
      <c r="B5" s="2" t="n"/>
    </row>
    <row r="6">
      <c r="A6" s="15" t="inlineStr">
        <is>
          <t>King-Nielsen 2019: PSM bisa MEMPERBURUK balance vs coarsened exact matching</t>
        </is>
      </c>
      <c r="B6" s="2" t="n"/>
    </row>
    <row r="7">
      <c r="A7" s="15" t="inlineStr">
        <is>
          <t>Common support: buang unit di luar overlap skor</t>
        </is>
      </c>
      <c r="B7" s="2" t="n"/>
    </row>
  </sheetData>
  <mergeCells count="6">
    <mergeCell ref="A4:B4"/>
    <mergeCell ref="A7:B7"/>
    <mergeCell ref="A5:B5"/>
    <mergeCell ref="A1:B1"/>
    <mergeCell ref="A3:B3"/>
    <mergeCell ref="A6:B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14" customWidth="1" min="1" max="1"/>
    <col width="58" customWidth="1" min="2" max="2"/>
  </cols>
  <sheetData>
    <row r="1" ht="30" customHeight="1">
      <c r="A1" s="1" t="inlineStr">
        <is>
          <t>Kode</t>
        </is>
      </c>
      <c r="B1" s="2" t="n"/>
    </row>
    <row r="2"/>
    <row r="3">
      <c r="A3" s="6" t="inlineStr">
        <is>
          <t>Tool</t>
        </is>
      </c>
      <c r="B3" s="6" t="inlineStr">
        <is>
          <t>Kode</t>
        </is>
      </c>
    </row>
    <row r="4">
      <c r="A4" s="16" t="inlineStr">
        <is>
          <t>R</t>
        </is>
      </c>
      <c r="B4" s="10" t="inlineStr">
        <is>
          <t>MatchIt::matchit(treat ~ X, method='nearest', caliper=0.1)</t>
        </is>
      </c>
    </row>
    <row r="5">
      <c r="A5" s="16" t="inlineStr">
        <is>
          <t>R balance</t>
        </is>
      </c>
      <c r="B5" s="10" t="inlineStr">
        <is>
          <t>summary(m); ATT: lm(y~treat, weights=weights)</t>
        </is>
      </c>
    </row>
    <row r="6">
      <c r="A6" s="16" t="inlineStr">
        <is>
          <t>Stata</t>
        </is>
      </c>
      <c r="B6" s="10" t="inlineStr">
        <is>
          <t>teffects psmatch (y) (treat X), atet</t>
        </is>
      </c>
    </row>
    <row r="7">
      <c r="A7" s="16" t="inlineStr">
        <is>
          <t>Stata balance</t>
        </is>
      </c>
      <c r="B7" s="10" t="inlineStr">
        <is>
          <t>tebalance summarize ; pstest, both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2026-06-14T02:37:41Z</dcterms:modified>
  <cp:lastModifiedBy>stdsquare2-generator</cp:lastModifiedBy>
</cp:coreProperties>
</file>