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0&quot;x&quot;"/>
    <numFmt numFmtId="165" formatCode="0.0000"/>
    <numFmt numFmtId="166" formatCode="#,##0.0"/>
    <numFmt numFmtId="167" formatCode="0.0%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3" fontId="2" fillId="3" borderId="0" pivotButton="0" quotePrefix="0" xfId="0"/>
    <xf numFmtId="164" fontId="2" fillId="3" borderId="0" pivotButton="0" quotePrefix="0" xfId="0"/>
    <xf numFmtId="10" fontId="2" fillId="3" borderId="0" pivotButton="0" quotePrefix="0" xfId="0"/>
    <xf numFmtId="4" fontId="0" fillId="3" borderId="0" pivotButton="0" quotePrefix="0" xfId="0"/>
    <xf numFmtId="165" fontId="0" fillId="0" borderId="0" pivotButton="0" quotePrefix="0" xfId="0"/>
    <xf numFmtId="166" fontId="2" fillId="3" borderId="0" pivotButton="0" quotePrefix="0" xfId="0"/>
    <xf numFmtId="166" fontId="0" fillId="0" borderId="0" pivotButton="0" quotePrefix="0" xfId="0"/>
    <xf numFmtId="167" fontId="0" fillId="3" borderId="0" pivotButton="0" quotePrefix="0" xfId="0"/>
    <xf numFmtId="167" fontId="0" fillId="0" borderId="0" pivotButton="0" quotePrefix="0" xfId="0"/>
    <xf numFmtId="164" fontId="0" fillId="0" borderId="0" pivotButton="0" quotePrefix="0" xfId="0"/>
    <xf numFmtId="3" fontId="0" fillId="0" borderId="0" pivotButton="0" quotePrefix="0" xfId="0"/>
    <xf numFmtId="10" fontId="0" fillId="0" borderId="0" pivotButton="0" quotePrefix="0" xfId="0"/>
    <xf numFmtId="166" fontId="0" fillId="3" borderId="0" pivotButton="0" quotePrefix="0" xfId="0"/>
    <xf numFmtId="10" fontId="0" fillId="3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Struktur Project Finance KPBU (Debt Sizing dari DSCR)</t>
        </is>
      </c>
      <c r="B1" s="2" t="n"/>
      <c r="C1" s="2" t="n"/>
      <c r="D1" s="2" t="n"/>
      <c r="E1" s="2" t="n"/>
      <c r="F1" s="3" t="n"/>
    </row>
    <row r="2"/>
    <row r="3" ht="45" customHeight="1">
      <c r="A3" s="4" t="inlineStr">
        <is>
          <t>Workbook ini membangun kapasitas pinjaman proyek KPBU dari target DSCR minimum (bukan sebaliknya): cicilan maksimum -&gt; faktor anuitas -&gt; pinjaman maksimum -&gt; struktur modal -&gt; WACC. Formula hidup -- ubah ASUMSI, seluruh struktur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ASUMSI</t>
        </is>
      </c>
      <c r="C6" s="6" t="inlineStr">
        <is>
          <t>CFADS, DSCR minimum target, tenor pinjaman, suku bunga, tarif pajak, target return ekuitas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Cicilan maks = CFADS/DSCR min -&gt; faktor anuitas -&gt; Pinjaman maks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Struktur modal (utang/ekuitas), WACC, DSRA, cross-check DSCR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Kasus kedua: struktur gearing tetap (70/30) -&gt; DSCR diverifikasi memenuhi target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struktur project finance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34" customWidth="1" min="4" max="4"/>
  </cols>
  <sheetData>
    <row r="1" ht="28" customHeight="1">
      <c r="A1" s="1" t="inlineStr">
        <is>
          <t>Asumsi Proyek (Contoh: SPAM Air Bersih)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5" t="inlineStr">
        <is>
          <t>CapEx Proyek (Rp M)</t>
        </is>
      </c>
      <c r="B4" s="8" t="n">
        <v>1000</v>
      </c>
      <c r="C4" s="6" t="inlineStr">
        <is>
          <t>Rp miliar</t>
        </is>
      </c>
      <c r="D4" s="6" t="inlineStr">
        <is>
          <t>Total belanja modal</t>
        </is>
      </c>
    </row>
    <row r="5">
      <c r="A5" s="5" t="inlineStr">
        <is>
          <t>CFADS Tahunan (Rp M)</t>
        </is>
      </c>
      <c r="B5" s="8" t="n">
        <v>120</v>
      </c>
      <c r="C5" s="6" t="inlineStr">
        <is>
          <t>Rp miliar</t>
        </is>
      </c>
      <c r="D5" s="6" t="inlineStr">
        <is>
          <t>Cash Flow Available for Debt Service</t>
        </is>
      </c>
    </row>
    <row r="6">
      <c r="A6" s="5" t="inlineStr">
        <is>
          <t>DSCR Minimum Target</t>
        </is>
      </c>
      <c r="B6" s="9" t="n">
        <v>1.3</v>
      </c>
      <c r="C6" s="6" t="inlineStr">
        <is>
          <t>x</t>
        </is>
      </c>
      <c r="D6" s="6" t="inlineStr">
        <is>
          <t>Syarat pemberi pinjaman</t>
        </is>
      </c>
    </row>
    <row r="7">
      <c r="A7" s="5" t="inlineStr">
        <is>
          <t>Tenor Pinjaman (tahun)</t>
        </is>
      </c>
      <c r="B7" s="8" t="n">
        <v>15</v>
      </c>
      <c r="C7" s="6" t="inlineStr">
        <is>
          <t>tahun</t>
        </is>
      </c>
      <c r="D7" s="6" t="inlineStr">
        <is>
          <t>Masa pinjaman senior</t>
        </is>
      </c>
    </row>
    <row r="8">
      <c r="A8" s="5" t="inlineStr">
        <is>
          <t>Suku Bunga Pinjaman</t>
        </is>
      </c>
      <c r="B8" s="10" t="n">
        <v>0.09</v>
      </c>
      <c r="C8" s="6" t="inlineStr">
        <is>
          <t>%</t>
        </is>
      </c>
      <c r="D8" s="6" t="inlineStr">
        <is>
          <t>Per tahun</t>
        </is>
      </c>
    </row>
    <row r="9">
      <c r="A9" s="5" t="inlineStr">
        <is>
          <t>Tarif PPh Badan</t>
        </is>
      </c>
      <c r="B9" s="10" t="n">
        <v>0.22</v>
      </c>
      <c r="C9" s="6" t="inlineStr">
        <is>
          <t>%</t>
        </is>
      </c>
      <c r="D9" s="6" t="inlineStr">
        <is>
          <t>Konstanta Indonesia (UU HPP)</t>
        </is>
      </c>
    </row>
    <row r="10">
      <c r="A10" s="5" t="inlineStr">
        <is>
          <t>Target Return Ekuitas</t>
        </is>
      </c>
      <c r="B10" s="10" t="n">
        <v>0.16</v>
      </c>
      <c r="C10" s="6" t="inlineStr">
        <is>
          <t>%</t>
        </is>
      </c>
      <c r="D10" s="6" t="inlineStr">
        <is>
          <t>Cost of equity pemegang saham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40" customWidth="1" min="1" max="1"/>
    <col width="4" customWidth="1" min="2" max="2"/>
    <col width="20" customWidth="1" min="3" max="3"/>
    <col width="30" customWidth="1" min="4" max="4"/>
  </cols>
  <sheetData>
    <row r="1" ht="28" customHeight="1">
      <c r="A1" s="1" t="inlineStr">
        <is>
          <t>Debt Sizing: Cicilan Maks -&gt; Faktor Anuitas -&gt; Pinjaman Maks</t>
        </is>
      </c>
      <c r="B1" s="2" t="n"/>
      <c r="C1" s="2" t="n"/>
      <c r="D1" s="3" t="n"/>
    </row>
    <row r="2"/>
    <row r="3">
      <c r="A3" s="4" t="inlineStr">
        <is>
          <t>Cicilan Maks = CFADS / DSCR Minimum</t>
        </is>
      </c>
      <c r="C3" s="11">
        <f>ASUMSI!B5/ASUMSI!B6</f>
        <v/>
      </c>
    </row>
    <row r="4">
      <c r="A4" s="5" t="inlineStr">
        <is>
          <t>Faktor Anuitas = (1-(1+bunga)^-tenor) / bunga</t>
        </is>
      </c>
      <c r="C4" s="12">
        <f>(1-(1+ASUMSI!B8)^-ASUMSI!B7)/ASUMSI!B8</f>
        <v/>
      </c>
    </row>
    <row r="5">
      <c r="A5" s="4" t="inlineStr">
        <is>
          <t>Pinjaman Maks = Cicilan Maks x Faktor Anuitas</t>
        </is>
      </c>
      <c r="C5" s="13">
        <f>C3*C4</f>
        <v/>
      </c>
    </row>
    <row r="6"/>
    <row r="7">
      <c r="A7" s="5" t="inlineStr">
        <is>
          <t>Cross-check via fungsi PV() Excel</t>
        </is>
      </c>
      <c r="C7" s="14">
        <f>PV(ASUMSI!B8,ASUMSI!B7,-C3)</f>
        <v/>
      </c>
    </row>
    <row r="8">
      <c r="A8" s="5" t="inlineStr">
        <is>
          <t>Selisih vs perhitungan manual (harus ~0)</t>
        </is>
      </c>
      <c r="C8" s="12">
        <f>C7-C5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44" customWidth="1" min="1" max="1"/>
    <col width="4" customWidth="1" min="2" max="2"/>
    <col width="20" customWidth="1" min="3" max="3"/>
    <col width="26" customWidth="1" min="4" max="4"/>
  </cols>
  <sheetData>
    <row r="1" ht="28" customHeight="1">
      <c r="A1" s="1" t="inlineStr">
        <is>
          <t>Struktur Modal, WACC, DSRA, dan Cross-Check DSCR</t>
        </is>
      </c>
      <c r="B1" s="2" t="n"/>
      <c r="C1" s="2" t="n"/>
      <c r="D1" s="3" t="n"/>
    </row>
    <row r="2"/>
    <row r="3">
      <c r="A3" s="5" t="inlineStr">
        <is>
          <t>Pinjaman Maks (Rp M)</t>
        </is>
      </c>
      <c r="C3" s="14">
        <f>KALKULASI_MANUAL!C5</f>
        <v/>
      </c>
    </row>
    <row r="4">
      <c r="A4" s="4" t="inlineStr">
        <is>
          <t>% Pinjaman terhadap CapEx (gearing)</t>
        </is>
      </c>
      <c r="C4" s="15">
        <f>C3/ASUMSI!B4</f>
        <v/>
      </c>
    </row>
    <row r="5">
      <c r="A5" s="5" t="inlineStr">
        <is>
          <t>Ekuitas (Rp M) = CapEx - Pinjaman Maks</t>
        </is>
      </c>
      <c r="C5" s="14">
        <f>ASUMSI!B4-C3</f>
        <v/>
      </c>
    </row>
    <row r="6">
      <c r="A6" s="5" t="inlineStr">
        <is>
          <t>% Ekuitas terhadap CapEx</t>
        </is>
      </c>
      <c r="C6" s="16">
        <f>C5/ASUMSI!B4</f>
        <v/>
      </c>
    </row>
    <row r="7">
      <c r="A7" s="4" t="inlineStr">
        <is>
          <t>WACC = %Utangx bungax(1-pajak) + %Ekuitasx return ekuitas</t>
        </is>
      </c>
      <c r="C7" s="10">
        <f>C4*ASUMSI!B8*(1-ASUMSI!B9)+C6*ASUMSI!B10</f>
        <v/>
      </c>
    </row>
    <row r="8"/>
    <row r="9">
      <c r="A9" s="5" t="inlineStr">
        <is>
          <t>DSRA (Debt Service Reserve, 6 bulan cicilan)</t>
        </is>
      </c>
      <c r="C9" s="14">
        <f>KALKULASI_MANUAL!C3/2</f>
        <v/>
      </c>
    </row>
    <row r="10"/>
    <row r="11">
      <c r="A11" s="5" t="inlineStr">
        <is>
          <t>Cross-check DSCR pada Pinjaman Maks (harus = target)</t>
        </is>
      </c>
      <c r="C11" s="17">
        <f>ASUMSI!B5/KALKULASI_MANUAL!C3</f>
        <v/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36" customWidth="1" min="1" max="1"/>
    <col width="20" customWidth="1" min="2" max="2"/>
    <col width="14" customWidth="1" min="3" max="3"/>
    <col width="14" customWidth="1" min="4" max="4"/>
  </cols>
  <sheetData>
    <row r="1" ht="28" customHeight="1">
      <c r="A1" s="1" t="inlineStr">
        <is>
          <t>Kasus 2: Struktur Gearing Tetap 70/30 (SPAM Jatim)</t>
        </is>
      </c>
      <c r="B1" s="2" t="n"/>
      <c r="C1" s="2" t="n"/>
      <c r="D1" s="3" t="n"/>
    </row>
    <row r="2"/>
    <row r="3" ht="40" customHeight="1">
      <c r="A3" s="6" t="inlineStr">
        <is>
          <t>Sponsor sudah memutuskan struktur modal tetap 70% utang / 30% ekuitas (bukan disize dari DSCR target). Workbook ini menguji apakah DSCR hasilnya tetap memenuhi target minimum.</t>
        </is>
      </c>
      <c r="B3" s="2" t="n"/>
      <c r="C3" s="2" t="n"/>
      <c r="D3" s="3" t="n"/>
    </row>
    <row r="4"/>
    <row r="5">
      <c r="A5" s="7" t="inlineStr">
        <is>
          <t>Parameter</t>
        </is>
      </c>
      <c r="B5" s="7" t="inlineStr">
        <is>
          <t>Nilai</t>
        </is>
      </c>
    </row>
    <row r="6">
      <c r="A6" s="5" t="inlineStr">
        <is>
          <t>CapEx (Rp M)</t>
        </is>
      </c>
      <c r="B6" s="18" t="n">
        <v>1500</v>
      </c>
    </row>
    <row r="7">
      <c r="A7" s="5" t="inlineStr">
        <is>
          <t>CFADS Tahunan (Rp M)</t>
        </is>
      </c>
      <c r="B7" s="18" t="n">
        <v>180</v>
      </c>
    </row>
    <row r="8">
      <c r="A8" s="5" t="inlineStr">
        <is>
          <t>DSCR Target</t>
        </is>
      </c>
      <c r="B8" s="17" t="n">
        <v>1.3</v>
      </c>
    </row>
    <row r="9">
      <c r="A9" s="5" t="inlineStr">
        <is>
          <t>Tenor Pinjaman (tahun)</t>
        </is>
      </c>
      <c r="B9" s="18" t="n">
        <v>18</v>
      </c>
    </row>
    <row r="10">
      <c r="A10" s="5" t="inlineStr">
        <is>
          <t>Suku Bunga</t>
        </is>
      </c>
      <c r="B10" s="19" t="n">
        <v>0.095</v>
      </c>
    </row>
    <row r="11">
      <c r="A11" s="5" t="inlineStr">
        <is>
          <t>Target Return Ekuitas</t>
        </is>
      </c>
      <c r="B11" s="19" t="n">
        <v>0.16</v>
      </c>
    </row>
    <row r="12">
      <c r="A12" s="5" t="inlineStr">
        <is>
          <t>% Utang (gearing tetap)</t>
        </is>
      </c>
      <c r="B12" s="19" t="n">
        <v>0.7</v>
      </c>
    </row>
    <row r="13">
      <c r="A13" s="4" t="inlineStr">
        <is>
          <t>Pinjaman = CapEx x %Utang</t>
        </is>
      </c>
      <c r="B13" s="20">
        <f>B6*B12</f>
        <v/>
      </c>
    </row>
    <row r="14">
      <c r="A14" s="5" t="inlineStr">
        <is>
          <t>Faktor Anuitas</t>
        </is>
      </c>
      <c r="B14" s="12">
        <f>(1-(1+B10)^-B9)/B10</f>
        <v/>
      </c>
    </row>
    <row r="15">
      <c r="A15" s="4" t="inlineStr">
        <is>
          <t>Cicilan Tahunan = Pinjaman / Faktor Anuitas</t>
        </is>
      </c>
      <c r="B15" s="11">
        <f>B13/B14</f>
        <v/>
      </c>
    </row>
    <row r="16">
      <c r="A16" s="4" t="inlineStr">
        <is>
          <t>DSCR Hasil = CFADS / Cicilan Tahunan</t>
        </is>
      </c>
      <c r="B16" s="9">
        <f>B7/B15</f>
        <v/>
      </c>
    </row>
    <row r="17">
      <c r="A17" s="5" t="inlineStr">
        <is>
          <t>Status vs Target</t>
        </is>
      </c>
      <c r="B17">
        <f>IF(B16&gt;=B8,"MEMENUHI target DSCR","DI BAWAH target -&gt; perkecil gearing")</f>
        <v/>
      </c>
    </row>
    <row r="18"/>
    <row r="19">
      <c r="A19" s="4" t="inlineStr">
        <is>
          <t>WACC</t>
        </is>
      </c>
      <c r="B19" s="21">
        <f>B12*B10*(1-ASUMSI!B9)+(1-B12)*B11</f>
        <v/>
      </c>
    </row>
  </sheetData>
  <mergeCells count="2">
    <mergeCell ref="A1:D1"/>
    <mergeCell ref="A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2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Struktur Project Finance dan Cara Verifikasi</t>
        </is>
      </c>
      <c r="B1" s="2" t="n"/>
      <c r="C1" s="2" t="n"/>
      <c r="D1" s="3" t="n"/>
    </row>
    <row r="2"/>
    <row r="3">
      <c r="A3" s="22" t="inlineStr">
        <is>
          <t>1. Size pinjaman dari % CapEx tetap, bukan dari DSCR</t>
        </is>
      </c>
    </row>
    <row r="4">
      <c r="A4" s="5" t="inlineStr">
        <is>
          <t>Diagnosis:</t>
        </is>
      </c>
      <c r="B4" s="6" t="inlineStr">
        <is>
          <t>Struktur bisa gagal covenant DSCR pada tahun CFADS rendah.</t>
        </is>
      </c>
      <c r="C4" s="2" t="n"/>
      <c r="D4" s="3" t="n"/>
    </row>
    <row r="5">
      <c r="A5" s="5" t="inlineStr">
        <is>
          <t>Verifikasi:</t>
        </is>
      </c>
      <c r="B5" s="23" t="inlineStr">
        <is>
          <t>Uji dua arah: KALKULASI_MANUAL (size dari DSCR) vs CONTOH_KASUS (gearing tetap, verifikasi DSCR).</t>
        </is>
      </c>
      <c r="C5" s="2" t="n"/>
      <c r="D5" s="3" t="n"/>
    </row>
    <row r="6"/>
    <row r="7">
      <c r="A7" s="22" t="inlineStr">
        <is>
          <t>2. WACC pakai cost of debt sebelum pajak</t>
        </is>
      </c>
    </row>
    <row r="8">
      <c r="A8" s="5" t="inlineStr">
        <is>
          <t>Diagnosis:</t>
        </is>
      </c>
      <c r="B8" s="6" t="inlineStr">
        <is>
          <t>WACC overstated, valuasi/keputusan investasi bias konservatif berlebihan.</t>
        </is>
      </c>
      <c r="C8" s="2" t="n"/>
      <c r="D8" s="3" t="n"/>
    </row>
    <row r="9">
      <c r="A9" s="5" t="inlineStr">
        <is>
          <t>Verifikasi:</t>
        </is>
      </c>
      <c r="B9" s="23" t="inlineStr">
        <is>
          <t>Cost of debt WAJIB dikali (1-tarif pajak) -- bunga jadi tax-deductible (lihat KALKULASI_OTOMATIS baris 7).</t>
        </is>
      </c>
      <c r="C9" s="2" t="n"/>
      <c r="D9" s="3" t="n"/>
    </row>
    <row r="10"/>
    <row r="11">
      <c r="A11" s="22" t="inlineStr">
        <is>
          <t>3. Faktor anuitas pakai rumus bunga sederhana, bukan majemuk</t>
        </is>
      </c>
    </row>
    <row r="12">
      <c r="A12" s="5" t="inlineStr">
        <is>
          <t>Diagnosis:</t>
        </is>
      </c>
      <c r="B12" s="6" t="inlineStr">
        <is>
          <t>Pinjaman maks overstated, DSCR aktual di bawah target saat direalisasi.</t>
        </is>
      </c>
      <c r="C12" s="2" t="n"/>
      <c r="D12" s="3" t="n"/>
    </row>
    <row r="13">
      <c r="A13" s="5" t="inlineStr">
        <is>
          <t>Verifikasi:</t>
        </is>
      </c>
      <c r="B13" s="23" t="inlineStr">
        <is>
          <t>Faktor anuitas = (1-(1+r)^-n)/r (majemuk); cross-check dengan fungsi PV() Excel (KALKULASI_MANUAL baris 7-8).</t>
        </is>
      </c>
      <c r="C13" s="2" t="n"/>
      <c r="D13" s="3" t="n"/>
    </row>
    <row r="14"/>
    <row r="15">
      <c r="A15" s="22" t="inlineStr">
        <is>
          <t>4. DSRA diabaikan dari kebutuhan pendanaan total</t>
        </is>
      </c>
    </row>
    <row r="16">
      <c r="A16" s="5" t="inlineStr">
        <is>
          <t>Diagnosis:</t>
        </is>
      </c>
      <c r="B16" s="6" t="inlineStr">
        <is>
          <t>Kebutuhan modal kerja pembiayaan proyek understated saat financial close.</t>
        </is>
      </c>
      <c r="C16" s="2" t="n"/>
      <c r="D16" s="3" t="n"/>
    </row>
    <row r="17">
      <c r="A17" s="5" t="inlineStr">
        <is>
          <t>Verifikasi:</t>
        </is>
      </c>
      <c r="B17" s="23" t="inlineStr">
        <is>
          <t>DSRA (biasanya 6 bulan-1 tahun cicilan) WAJIB masuk sumber-penggunaan dana, bukan hanya pinjaman + ekuitas CapEx.</t>
        </is>
      </c>
      <c r="C17" s="2" t="n"/>
      <c r="D17" s="3" t="n"/>
    </row>
    <row r="18"/>
    <row r="19">
      <c r="A19" s="22" t="inlineStr">
        <is>
          <t>5. Bandingkan DSCR lintas proyek tanpa samakan basis (CFADS gross vs net)</t>
        </is>
      </c>
    </row>
    <row r="20">
      <c r="A20" s="5" t="inlineStr">
        <is>
          <t>Diagnosis:</t>
        </is>
      </c>
      <c r="B20" s="6" t="inlineStr">
        <is>
          <t>Perbandingan menyesatkan, DSCR tidak apple-to-apple.</t>
        </is>
      </c>
      <c r="C20" s="2" t="n"/>
      <c r="D20" s="3" t="n"/>
    </row>
    <row r="21">
      <c r="A21" s="5" t="inlineStr">
        <is>
          <t>Verifikasi:</t>
        </is>
      </c>
      <c r="B21" s="23" t="inlineStr">
        <is>
          <t>Pastikan CFADS dihitung konsisten (EBITDA - pajak - NWC - capex pemeliharaan) sebelum membandingkan DSCR antar proyek.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2026-07-12T12:04:38Z</dcterms:modified>
  <cp:lastModifiedBy>stdsquare2-generator</cp:lastModifiedBy>
</cp:coreProperties>
</file>