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STRUKSI" sheetId="1" state="visible" r:id="rId1"/>
    <sheet xmlns:r="http://schemas.openxmlformats.org/officeDocument/2006/relationships" name="DATA_ASUMSI" sheetId="2" state="visible" r:id="rId2"/>
    <sheet xmlns:r="http://schemas.openxmlformats.org/officeDocument/2006/relationships" name="KALKULASI_MANUAL_LP" sheetId="3" state="visible" r:id="rId3"/>
    <sheet xmlns:r="http://schemas.openxmlformats.org/officeDocument/2006/relationships" name="LP_SOLVER" sheetId="4" state="visible" r:id="rId4"/>
    <sheet xmlns:r="http://schemas.openxmlformats.org/officeDocument/2006/relationships" name="KALKULASI_MANUAL_TRANSPORTASI" sheetId="5" state="visible" r:id="rId5"/>
    <sheet xmlns:r="http://schemas.openxmlformats.org/officeDocument/2006/relationships" name="TRANSPORTASI_SOLVER" sheetId="6" state="visible" r:id="rId6"/>
    <sheet xmlns:r="http://schemas.openxmlformats.org/officeDocument/2006/relationships" name="SENSITIVITAS_TEMPLATE" sheetId="7" state="visible" r:id="rId7"/>
    <sheet xmlns:r="http://schemas.openxmlformats.org/officeDocument/2006/relationships" name="CONTOH_KASUS" sheetId="8" state="visible" r:id="rId8"/>
    <sheet xmlns:r="http://schemas.openxmlformats.org/officeDocument/2006/relationships" name="KESALAHAN_UMUM" sheetId="9" state="visible" r:id="rId9"/>
  </sheets>
  <definedNames/>
  <calcPr calcId="124519" fullCalcOnLoad="1"/>
</workbook>
</file>

<file path=xl/styles.xml><?xml version="1.0" encoding="utf-8"?>
<styleSheet xmlns="http://schemas.openxmlformats.org/spreadsheetml/2006/main">
  <numFmts count="1">
    <numFmt numFmtId="164" formatCode="&quot;Rp&quot; #,##0"/>
  </numFmts>
  <fonts count="5">
    <font>
      <name val="Calibri"/>
      <family val="2"/>
      <color theme="1"/>
      <sz val="11"/>
      <scheme val="minor"/>
    </font>
    <font>
      <name val="Calibri"/>
      <b val="1"/>
      <color rgb="00FFFFFF"/>
      <sz val="11"/>
    </font>
    <font>
      <name val="Calibri"/>
      <sz val="10"/>
    </font>
    <font>
      <name val="Calibri"/>
      <b val="1"/>
      <sz val="10"/>
    </font>
    <font>
      <name val="Consolas"/>
      <sz val="10"/>
    </font>
  </fonts>
  <fills count="8">
    <fill>
      <patternFill/>
    </fill>
    <fill>
      <patternFill patternType="gray125"/>
    </fill>
    <fill>
      <patternFill patternType="solid">
        <fgColor rgb="00006B2D"/>
        <bgColor rgb="00006B2D"/>
      </patternFill>
    </fill>
    <fill>
      <patternFill patternType="solid">
        <fgColor rgb="0000C853"/>
        <bgColor rgb="0000C853"/>
      </patternFill>
    </fill>
    <fill>
      <patternFill patternType="solid">
        <fgColor rgb="00FFF9C4"/>
        <bgColor rgb="00FFF9C4"/>
      </patternFill>
    </fill>
    <fill>
      <patternFill patternType="solid">
        <fgColor rgb="00E3F2FD"/>
        <bgColor rgb="00E3F2FD"/>
      </patternFill>
    </fill>
    <fill>
      <patternFill patternType="solid">
        <fgColor rgb="00FFE0B2"/>
        <bgColor rgb="00FFE0B2"/>
      </patternFill>
    </fill>
    <fill>
      <patternFill patternType="solid">
        <fgColor rgb="00FF6F00"/>
        <bgColor rgb="00FF6F00"/>
      </patternFill>
    </fill>
  </fills>
  <borders count="6">
    <border>
      <left/>
      <right/>
      <top/>
      <bottom/>
      <diagonal/>
    </border>
    <border>
      <left style="thin">
        <color rgb="00CCCCCC"/>
      </left>
      <right style="thin">
        <color rgb="00CCCCCC"/>
      </right>
      <top style="thin">
        <color rgb="00CCCCCC"/>
      </top>
      <bottom style="thin">
        <color rgb="00CCCCCC"/>
      </bottom>
    </border>
    <border>
      <left/>
      <right/>
      <top style="thin">
        <color rgb="00CCCCCC"/>
      </top>
      <bottom/>
      <diagonal/>
    </border>
    <border>
      <left/>
      <right style="thin">
        <color rgb="00CCCCCC"/>
      </right>
      <top style="thin">
        <color rgb="00CCCCCC"/>
      </top>
      <bottom/>
      <diagonal/>
    </border>
    <border>
      <left/>
      <right/>
      <top style="thin">
        <color rgb="00CCCCCC"/>
      </top>
      <bottom style="thin">
        <color rgb="00CCCCCC"/>
      </bottom>
      <diagonal/>
    </border>
    <border>
      <left/>
      <right style="thin">
        <color rgb="00CCCCCC"/>
      </right>
      <top style="thin">
        <color rgb="00CCCCCC"/>
      </top>
      <bottom style="thin">
        <color rgb="00CCCCCC"/>
      </bottom>
      <diagonal/>
    </border>
  </borders>
  <cellStyleXfs count="1">
    <xf numFmtId="0" fontId="0" fillId="0" borderId="0"/>
  </cellStyleXfs>
  <cellXfs count="20">
    <xf numFmtId="0" fontId="0" fillId="0" borderId="0" pivotButton="0" quotePrefix="0" xfId="0"/>
    <xf numFmtId="0" fontId="1" fillId="2" borderId="1" applyAlignment="1" pivotButton="0" quotePrefix="0" xfId="0">
      <alignment horizontal="center" vertical="center" wrapText="1"/>
    </xf>
    <xf numFmtId="0" fontId="0" fillId="0" borderId="4" pivotButton="0" quotePrefix="0" xfId="0"/>
    <xf numFmtId="0" fontId="0" fillId="0" borderId="5" pivotButton="0" quotePrefix="0" xfId="0"/>
    <xf numFmtId="0" fontId="1" fillId="3" borderId="1" applyAlignment="1" pivotButton="0" quotePrefix="0" xfId="0">
      <alignment horizontal="left" vertical="center" indent="1"/>
    </xf>
    <xf numFmtId="0" fontId="2" fillId="0" borderId="1" applyAlignment="1" pivotButton="0" quotePrefix="0" xfId="0">
      <alignment horizontal="left" vertical="top" wrapText="1"/>
    </xf>
    <xf numFmtId="0" fontId="3" fillId="0" borderId="1" applyAlignment="1" pivotButton="0" quotePrefix="0" xfId="0">
      <alignment horizontal="left" vertical="top" wrapText="1"/>
    </xf>
    <xf numFmtId="0" fontId="3" fillId="4" borderId="1" applyAlignment="1" pivotButton="0" quotePrefix="0" xfId="0">
      <alignment horizontal="left" vertical="top" wrapText="1"/>
    </xf>
    <xf numFmtId="164" fontId="2" fillId="5" borderId="1" applyAlignment="1" pivotButton="0" quotePrefix="0" xfId="0">
      <alignment horizontal="left" vertical="top" wrapText="1"/>
    </xf>
    <xf numFmtId="3" fontId="2" fillId="5" borderId="1" applyAlignment="1" pivotButton="0" quotePrefix="0" xfId="0">
      <alignment horizontal="left" vertical="top" wrapText="1"/>
    </xf>
    <xf numFmtId="0" fontId="2" fillId="4" borderId="1" applyAlignment="1" pivotButton="0" quotePrefix="0" xfId="0">
      <alignment horizontal="left" vertical="top" wrapText="1"/>
    </xf>
    <xf numFmtId="3" fontId="2" fillId="0" borderId="1" applyAlignment="1" pivotButton="0" quotePrefix="0" xfId="0">
      <alignment horizontal="left" vertical="top" wrapText="1"/>
    </xf>
    <xf numFmtId="3" fontId="2" fillId="4" borderId="1" applyAlignment="1" pivotButton="0" quotePrefix="0" xfId="0">
      <alignment horizontal="left" vertical="top" wrapText="1"/>
    </xf>
    <xf numFmtId="164" fontId="2" fillId="0" borderId="1" applyAlignment="1" pivotButton="0" quotePrefix="0" xfId="0">
      <alignment horizontal="left" vertical="top" wrapText="1"/>
    </xf>
    <xf numFmtId="164" fontId="2" fillId="4" borderId="1" applyAlignment="1" pivotButton="0" quotePrefix="0" xfId="0">
      <alignment horizontal="left" vertical="top" wrapText="1"/>
    </xf>
    <xf numFmtId="3" fontId="2" fillId="6" borderId="1" applyAlignment="1" pivotButton="0" quotePrefix="0" xfId="0">
      <alignment horizontal="left" vertical="top" wrapText="1"/>
    </xf>
    <xf numFmtId="0" fontId="4" fillId="0" borderId="1" applyAlignment="1" pivotButton="0" quotePrefix="0" xfId="0">
      <alignment horizontal="left" vertical="top" wrapText="1"/>
    </xf>
    <xf numFmtId="0" fontId="4" fillId="4" borderId="1" applyAlignment="1" pivotButton="0" quotePrefix="0" xfId="0">
      <alignment horizontal="left" vertical="top" wrapText="1"/>
    </xf>
    <xf numFmtId="0" fontId="2" fillId="5" borderId="1" applyAlignment="1" pivotButton="0" quotePrefix="0" xfId="0">
      <alignment horizontal="left" vertical="top" wrapText="1"/>
    </xf>
    <xf numFmtId="0" fontId="1" fillId="7" borderId="0" applyAlignment="1" pivotButton="0" quotePrefix="0" xfId="0">
      <alignment horizontal="left" vertical="center" inden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styles" Target="styles.xml" Id="rId10"/><Relationship Type="http://schemas.openxmlformats.org/officeDocument/2006/relationships/theme" Target="theme/theme1.xml" Id="rId11"/></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F42"/>
  <sheetViews>
    <sheetView workbookViewId="0">
      <selection activeCell="A1" sqref="A1"/>
    </sheetView>
  </sheetViews>
  <sheetFormatPr baseColWidth="8" defaultRowHeight="15"/>
  <cols>
    <col width="5" customWidth="1" min="1" max="1"/>
    <col width="34" customWidth="1" min="2" max="2"/>
    <col width="22" customWidth="1" min="3" max="3"/>
    <col width="12" customWidth="1" min="4" max="4"/>
    <col width="12" customWidth="1" min="5" max="5"/>
    <col width="12" customWidth="1" min="6" max="6"/>
  </cols>
  <sheetData>
    <row r="1" ht="30" customHeight="1">
      <c r="A1" s="1" t="inlineStr">
        <is>
          <t>Praktikum Excel Solver: Linear Programming + Transportasi</t>
        </is>
      </c>
      <c r="B1" s="2" t="n"/>
      <c r="C1" s="2" t="n"/>
      <c r="D1" s="2" t="n"/>
      <c r="E1" s="2" t="n"/>
      <c r="F1" s="3" t="n"/>
    </row>
    <row r="2"/>
    <row r="3" ht="22" customHeight="1">
      <c r="A3" s="4" t="inlineStr">
        <is>
          <t>Cara Pakai Workbook Ini</t>
        </is>
      </c>
      <c r="B3" s="2" t="n"/>
      <c r="C3" s="2" t="n"/>
      <c r="D3" s="2" t="n"/>
      <c r="E3" s="2" t="n"/>
      <c r="F3" s="3" t="n"/>
    </row>
    <row r="4" ht="70" customHeight="1">
      <c r="A4" s="5" t="inlineStr">
        <is>
          <t>Workbook ini berisi DUA model optimasi siap-Solver: (1) perencanaan produksi (linear programming 2 variabel) dan (2) distribusi/transportasi (3 pabrik ke 3 gudang + 1 kolom dummy). Sel AMBER (oranye muda) adalah SEL KEPUTUSAN -- sengaja kosong/0, karena Solver-lah yang akan mengisinya saat Anda menjalankan Data &gt; Solver &gt; Solve. Sel BIRU MUDA adalah data/asumsi yang boleh Anda ubah. Formula fungsi tujuan dan kendala tetap HIDUP mereferensi sel keputusan -- kalau Anda ubah data asumsi, seluruh model ikut terhitung ulang.</t>
        </is>
      </c>
      <c r="B4" s="2" t="n"/>
      <c r="C4" s="2" t="n"/>
      <c r="D4" s="2" t="n"/>
      <c r="E4" s="2" t="n"/>
      <c r="F4" s="3" t="n"/>
    </row>
    <row r="5"/>
    <row r="6" ht="22" customHeight="1">
      <c r="A6" s="4" t="inlineStr">
        <is>
          <t>LANGKAH 1 -- Aktivasi Solver Add-in (sekali saja per komputer)</t>
        </is>
      </c>
      <c r="B6" s="2" t="n"/>
      <c r="C6" s="2" t="n"/>
      <c r="D6" s="2" t="n"/>
      <c r="E6" s="2" t="n"/>
      <c r="F6" s="3" t="n"/>
    </row>
    <row r="7" ht="26" customHeight="1">
      <c r="A7" s="6" t="inlineStr">
        <is>
          <t>1.</t>
        </is>
      </c>
      <c r="B7" s="5" t="inlineStr">
        <is>
          <t>Buka menu File &gt; Options (Excel versi ribbon lama: Office Button &gt; Excel Options).</t>
        </is>
      </c>
      <c r="C7" s="2" t="n"/>
      <c r="D7" s="2" t="n"/>
      <c r="E7" s="2" t="n"/>
      <c r="F7" s="3" t="n"/>
    </row>
    <row r="8" ht="26" customHeight="1">
      <c r="A8" s="6" t="inlineStr">
        <is>
          <t>2.</t>
        </is>
      </c>
      <c r="B8" s="5" t="inlineStr">
        <is>
          <t>Pilih panel Add-ins (Add-in) di sisi kiri.</t>
        </is>
      </c>
      <c r="C8" s="2" t="n"/>
      <c r="D8" s="2" t="n"/>
      <c r="E8" s="2" t="n"/>
      <c r="F8" s="3" t="n"/>
    </row>
    <row r="9" ht="26" customHeight="1">
      <c r="A9" s="6" t="inlineStr">
        <is>
          <t>3.</t>
        </is>
      </c>
      <c r="B9" s="5" t="inlineStr">
        <is>
          <t>Di bagian bawah, pada dropdown 'Manage', pilih 'Excel Add-ins', lalu klik tombol 'Go...'.</t>
        </is>
      </c>
      <c r="C9" s="2" t="n"/>
      <c r="D9" s="2" t="n"/>
      <c r="E9" s="2" t="n"/>
      <c r="F9" s="3" t="n"/>
    </row>
    <row r="10" ht="26" customHeight="1">
      <c r="A10" s="6" t="inlineStr">
        <is>
          <t>4.</t>
        </is>
      </c>
      <c r="B10" s="5" t="inlineStr">
        <is>
          <t>Centang kotak 'Solver Add-in' pada daftar yang muncul.</t>
        </is>
      </c>
      <c r="C10" s="2" t="n"/>
      <c r="D10" s="2" t="n"/>
      <c r="E10" s="2" t="n"/>
      <c r="F10" s="3" t="n"/>
    </row>
    <row r="11" ht="26" customHeight="1">
      <c r="A11" s="6" t="inlineStr">
        <is>
          <t>5.</t>
        </is>
      </c>
      <c r="B11" s="5" t="inlineStr">
        <is>
          <t>Klik OK. Tunggu proses instalasi singkat (kadang minta CD/installer Office).</t>
        </is>
      </c>
      <c r="C11" s="2" t="n"/>
      <c r="D11" s="2" t="n"/>
      <c r="E11" s="2" t="n"/>
      <c r="F11" s="3" t="n"/>
    </row>
    <row r="12" ht="26" customHeight="1">
      <c r="A12" s="6" t="inlineStr">
        <is>
          <t>6.</t>
        </is>
      </c>
      <c r="B12" s="5" t="inlineStr">
        <is>
          <t>Cek: buka tab Data di ribbon -- grup 'Analyze' atau 'Analysis' sekarang menampilkan tombol 'Solver' di ujung kanan. Kalau belum muncul, ulangi tapi restart Excel dulu.</t>
        </is>
      </c>
      <c r="C12" s="2" t="n"/>
      <c r="D12" s="2" t="n"/>
      <c r="E12" s="2" t="n"/>
      <c r="F12" s="3" t="n"/>
    </row>
    <row r="13"/>
    <row r="14" ht="22" customHeight="1">
      <c r="A14" s="4" t="inlineStr">
        <is>
          <t>LANGKAH 2 -- Menjalankan Solver pada Model LP (sheet LP_SOLVER)</t>
        </is>
      </c>
      <c r="B14" s="2" t="n"/>
      <c r="C14" s="2" t="n"/>
      <c r="D14" s="2" t="n"/>
      <c r="E14" s="2" t="n"/>
      <c r="F14" s="3" t="n"/>
    </row>
    <row r="15" ht="32" customHeight="1">
      <c r="A15" s="6" t="inlineStr">
        <is>
          <t>1.</t>
        </is>
      </c>
      <c r="B15" s="5" t="inlineStr">
        <is>
          <t>Buka sheet LP_SOLVER. Klik tab Data &gt; tombol Solver (paling kanan grup Analyze).</t>
        </is>
      </c>
      <c r="C15" s="2" t="n"/>
      <c r="D15" s="2" t="n"/>
      <c r="E15" s="2" t="n"/>
      <c r="F15" s="3" t="n"/>
    </row>
    <row r="16" ht="32" customHeight="1">
      <c r="A16" s="6" t="inlineStr">
        <is>
          <t>2.</t>
        </is>
      </c>
      <c r="B16" s="5" t="inlineStr">
        <is>
          <t>Set Objective: klik kotak input, lalu klik sel Total Keuntungan (lihat 'Ringkasan Setup Solver' di bagian bawah sheet LP_SOLVER untuk alamat sel persis).</t>
        </is>
      </c>
      <c r="C16" s="2" t="n"/>
      <c r="D16" s="2" t="n"/>
      <c r="E16" s="2" t="n"/>
      <c r="F16" s="3" t="n"/>
    </row>
    <row r="17" ht="32" customHeight="1">
      <c r="A17" s="6" t="inlineStr">
        <is>
          <t>3.</t>
        </is>
      </c>
      <c r="B17" s="5" t="inlineStr">
        <is>
          <t>Pilih tombol radio 'Max' (memaksimalkan keuntungan).</t>
        </is>
      </c>
      <c r="C17" s="2" t="n"/>
      <c r="D17" s="2" t="n"/>
      <c r="E17" s="2" t="n"/>
      <c r="F17" s="3" t="n"/>
    </row>
    <row r="18" ht="32" customHeight="1">
      <c r="A18" s="6" t="inlineStr">
        <is>
          <t>4.</t>
        </is>
      </c>
      <c r="B18" s="5" t="inlineStr">
        <is>
          <t>By Changing Variable Cells: klik kotak input, lalu SELEKSI kedua sel keputusan (jumlah produksi Meja dan Kursi, warna amber).</t>
        </is>
      </c>
      <c r="C18" s="2" t="n"/>
      <c r="D18" s="2" t="n"/>
      <c r="E18" s="2" t="n"/>
      <c r="F18" s="3" t="n"/>
    </row>
    <row r="19" ht="32" customHeight="1">
      <c r="A19" s="6" t="inlineStr">
        <is>
          <t>5.</t>
        </is>
      </c>
      <c r="B19" s="5" t="inlineStr">
        <is>
          <t>Klik 'Add' untuk menambah kendala. Untuk tiap baris kendala (Kayu, Jam Kerja): Cell Reference = sel 'Total Terpakai', tanda '&lt;=', Constraint = sel RHS/Kapasitas. Ulangi untuk kendala kedua.</t>
        </is>
      </c>
      <c r="C19" s="2" t="n"/>
      <c r="D19" s="2" t="n"/>
      <c r="E19" s="2" t="n"/>
      <c r="F19" s="3" t="n"/>
    </row>
    <row r="20" ht="32" customHeight="1">
      <c r="A20" s="6" t="inlineStr">
        <is>
          <t>6.</t>
        </is>
      </c>
      <c r="B20" s="5" t="inlineStr">
        <is>
          <t>Centang kotak 'Make Unconstrained Variables Non-Negative' (menjamin X1, X2 &gt;= 0 tanpa perlu baris kendala terpisah).</t>
        </is>
      </c>
      <c r="C20" s="2" t="n"/>
      <c r="D20" s="2" t="n"/>
      <c r="E20" s="2" t="n"/>
      <c r="F20" s="3" t="n"/>
    </row>
    <row r="21" ht="32" customHeight="1">
      <c r="A21" s="6" t="inlineStr">
        <is>
          <t>7.</t>
        </is>
      </c>
      <c r="B21" s="5" t="inlineStr">
        <is>
          <t>Di dropdown 'Select a Solving Method', pilih 'Simplex LP' (model ini linear murni).</t>
        </is>
      </c>
      <c r="C21" s="2" t="n"/>
      <c r="D21" s="2" t="n"/>
      <c r="E21" s="2" t="n"/>
      <c r="F21" s="3" t="n"/>
    </row>
    <row r="22" ht="32" customHeight="1">
      <c r="A22" s="6" t="inlineStr">
        <is>
          <t>8.</t>
        </is>
      </c>
      <c r="B22" s="5" t="inlineStr">
        <is>
          <t>Klik 'Solve'. Saat muncul dialog 'Solver Results', pilih 'Keep Solver Solution', lalu (opsional tapi disarankan) sorot 'Sensitivity' di kotak Reports sebelum klik OK -- Solver akan membuat sheet baru 'Sensitivity Report 1' berisi shadow price &amp; allowable range.</t>
        </is>
      </c>
      <c r="C22" s="2" t="n"/>
      <c r="D22" s="2" t="n"/>
      <c r="E22" s="2" t="n"/>
      <c r="F22" s="3" t="n"/>
    </row>
    <row r="23" ht="32" customHeight="1">
      <c r="A23" s="6" t="inlineStr">
        <is>
          <t>9.</t>
        </is>
      </c>
      <c r="B23" s="5" t="inlineStr">
        <is>
          <t>Sel keputusan sekarang terisi angka optimal. Catat hasil sensitivity report ke sheet SENSITIVITAS_TEMPLATE untuk latihan interpretasi.</t>
        </is>
      </c>
      <c r="C23" s="2" t="n"/>
      <c r="D23" s="2" t="n"/>
      <c r="E23" s="2" t="n"/>
      <c r="F23" s="3" t="n"/>
    </row>
    <row r="24"/>
    <row r="25" ht="22" customHeight="1">
      <c r="A25" s="4" t="inlineStr">
        <is>
          <t>LANGKAH 3 -- Menjalankan Solver pada Model Transportasi (sheet TRANSPORTASI_SOLVER)</t>
        </is>
      </c>
      <c r="B25" s="2" t="n"/>
      <c r="C25" s="2" t="n"/>
      <c r="D25" s="2" t="n"/>
      <c r="E25" s="2" t="n"/>
      <c r="F25" s="3" t="n"/>
    </row>
    <row r="26" ht="32" customHeight="1">
      <c r="A26" s="6" t="inlineStr">
        <is>
          <t>1.</t>
        </is>
      </c>
      <c r="B26" s="5" t="inlineStr">
        <is>
          <t>Buka sheet TRANSPORTASI_SOLVER. Perhatikan dulu kolom Dummy -- ditambahkan otomatis (formula) karena total kapasitas pabrik lebih besar dari total permintaan gudang riil.</t>
        </is>
      </c>
      <c r="C26" s="2" t="n"/>
      <c r="D26" s="2" t="n"/>
      <c r="E26" s="2" t="n"/>
      <c r="F26" s="3" t="n"/>
    </row>
    <row r="27" ht="32" customHeight="1">
      <c r="A27" s="6" t="inlineStr">
        <is>
          <t>2.</t>
        </is>
      </c>
      <c r="B27" s="5" t="inlineStr">
        <is>
          <t>Data &gt; Solver. Set Objective = sel Total Biaya Distribusi. Pilih 'Min' (meminimalkan biaya).</t>
        </is>
      </c>
      <c r="C27" s="2" t="n"/>
      <c r="D27" s="2" t="n"/>
      <c r="E27" s="2" t="n"/>
      <c r="F27" s="3" t="n"/>
    </row>
    <row r="28" ht="32" customHeight="1">
      <c r="A28" s="6" t="inlineStr">
        <is>
          <t>3.</t>
        </is>
      </c>
      <c r="B28" s="5" t="inlineStr">
        <is>
          <t>By Changing Variable Cells: seleksi SELURUH grid alokasi 3x4 (warna amber).</t>
        </is>
      </c>
      <c r="C28" s="2" t="n"/>
      <c r="D28" s="2" t="n"/>
      <c r="E28" s="2" t="n"/>
      <c r="F28" s="3" t="n"/>
    </row>
    <row r="29" ht="32" customHeight="1">
      <c r="A29" s="6" t="inlineStr">
        <is>
          <t>4.</t>
        </is>
      </c>
      <c r="B29" s="5" t="inlineStr">
        <is>
          <t>Add constraint per baris (Kendala Supply): Total Dikirim per pabrik &lt;= Kapasitas Supply pabrik itu (3 baris).</t>
        </is>
      </c>
      <c r="C29" s="2" t="n"/>
      <c r="D29" s="2" t="n"/>
      <c r="E29" s="2" t="n"/>
      <c r="F29" s="3" t="n"/>
    </row>
    <row r="30" ht="32" customHeight="1">
      <c r="A30" s="6" t="inlineStr">
        <is>
          <t>5.</t>
        </is>
      </c>
      <c r="B30" s="5" t="inlineStr">
        <is>
          <t>Add constraint per kolom (Kendala Demand): Total Diterima per gudang &gt;= Permintaan gudang itu, termasuk kolom Dummy (4 baris).</t>
        </is>
      </c>
      <c r="C30" s="2" t="n"/>
      <c r="D30" s="2" t="n"/>
      <c r="E30" s="2" t="n"/>
      <c r="F30" s="3" t="n"/>
    </row>
    <row r="31" ht="32" customHeight="1">
      <c r="A31" s="6" t="inlineStr">
        <is>
          <t>6.</t>
        </is>
      </c>
      <c r="B31" s="5" t="inlineStr">
        <is>
          <t>Centang 'Make Unconstrained Variables Non-Negative', pilih Solving Method 'Simplex LP', klik Solve, pilih 'Keep Solver Solution'.</t>
        </is>
      </c>
      <c r="C31" s="2" t="n"/>
      <c r="D31" s="2" t="n"/>
      <c r="E31" s="2" t="n"/>
      <c r="F31" s="3" t="n"/>
    </row>
    <row r="32" ht="32" customHeight="1">
      <c r="A32" s="6" t="inlineStr">
        <is>
          <t>7.</t>
        </is>
      </c>
      <c r="B32" s="5" t="inlineStr">
        <is>
          <t>Alokasi ke kolom Dummy artinya kapasitas pabrik itu TIDAK terpakai/menganggur -- bukan kiriman sungguhan. Jangan hitung biayanya sebagai biaya riil (biaya dummy memang 0).</t>
        </is>
      </c>
      <c r="C32" s="2" t="n"/>
      <c r="D32" s="2" t="n"/>
      <c r="E32" s="2" t="n"/>
      <c r="F32" s="3" t="n"/>
    </row>
    <row r="33"/>
    <row r="34" ht="22" customHeight="1">
      <c r="A34" s="4" t="inlineStr">
        <is>
          <t>Daftar Sheet</t>
        </is>
      </c>
      <c r="B34" s="2" t="n"/>
      <c r="C34" s="2" t="n"/>
      <c r="D34" s="2" t="n"/>
      <c r="E34" s="2" t="n"/>
      <c r="F34" s="3" t="n"/>
    </row>
    <row r="35" ht="24" customHeight="1">
      <c r="A35" s="6" t="inlineStr">
        <is>
          <t>1.</t>
        </is>
      </c>
      <c r="B35" s="7" t="inlineStr">
        <is>
          <t>DATA_ASUMSI</t>
        </is>
      </c>
      <c r="C35" s="5" t="inlineStr">
        <is>
          <t>Data mentah kedua kasus -- koefisien, kapasitas, biaya, permintaan (semua editable)</t>
        </is>
      </c>
      <c r="D35" s="2" t="n"/>
      <c r="E35" s="2" t="n"/>
      <c r="F35" s="3" t="n"/>
    </row>
    <row r="36" ht="24" customHeight="1">
      <c r="A36" s="6" t="inlineStr">
        <is>
          <t>2.</t>
        </is>
      </c>
      <c r="B36" s="7" t="inlineStr">
        <is>
          <t>KALKULASI_MANUAL_LP</t>
        </is>
      </c>
      <c r="C36" s="5" t="inlineStr">
        <is>
          <t>Metode titik sudut (corner-point) -- verifikasi manual LP 2 variabel</t>
        </is>
      </c>
      <c r="D36" s="2" t="n"/>
      <c r="E36" s="2" t="n"/>
      <c r="F36" s="3" t="n"/>
    </row>
    <row r="37" ht="24" customHeight="1">
      <c r="A37" s="6" t="inlineStr">
        <is>
          <t>3.</t>
        </is>
      </c>
      <c r="B37" s="7" t="inlineStr">
        <is>
          <t>LP_SOLVER</t>
        </is>
      </c>
      <c r="C37" s="5" t="inlineStr">
        <is>
          <t>Model LP siap-Solver: sel keputusan kosong, fungsi tujuan &amp; kendala formula hidup</t>
        </is>
      </c>
      <c r="D37" s="2" t="n"/>
      <c r="E37" s="2" t="n"/>
      <c r="F37" s="3" t="n"/>
    </row>
    <row r="38" ht="24" customHeight="1">
      <c r="A38" s="6" t="inlineStr">
        <is>
          <t>4.</t>
        </is>
      </c>
      <c r="B38" s="7" t="inlineStr">
        <is>
          <t>KALKULASI_MANUAL_TRANSPORTASI</t>
        </is>
      </c>
      <c r="C38" s="5" t="inlineStr">
        <is>
          <t>Metode Northwest Corner -- solusi awal layak transportasi, langkah demi langkah</t>
        </is>
      </c>
      <c r="D38" s="2" t="n"/>
      <c r="E38" s="2" t="n"/>
      <c r="F38" s="3" t="n"/>
    </row>
    <row r="39" ht="24" customHeight="1">
      <c r="A39" s="6" t="inlineStr">
        <is>
          <t>5.</t>
        </is>
      </c>
      <c r="B39" s="7" t="inlineStr">
        <is>
          <t>TRANSPORTASI_SOLVER</t>
        </is>
      </c>
      <c r="C39" s="5" t="inlineStr">
        <is>
          <t>Model transportasi siap-Solver: grid alokasi kosong, kendala supply &amp; demand formula hidup</t>
        </is>
      </c>
      <c r="D39" s="2" t="n"/>
      <c r="E39" s="2" t="n"/>
      <c r="F39" s="3" t="n"/>
    </row>
    <row r="40" ht="24" customHeight="1">
      <c r="A40" s="6" t="inlineStr">
        <is>
          <t>6.</t>
        </is>
      </c>
      <c r="B40" s="7" t="inlineStr">
        <is>
          <t>SENSITIVITAS_TEMPLATE</t>
        </is>
      </c>
      <c r="C40" s="5" t="inlineStr">
        <is>
          <t>Template mencatat &amp; membaca Sensitivity Report yang dibuat Solver</t>
        </is>
      </c>
      <c r="D40" s="2" t="n"/>
      <c r="E40" s="2" t="n"/>
      <c r="F40" s="3" t="n"/>
    </row>
    <row r="41" ht="24" customHeight="1">
      <c r="A41" s="6" t="inlineStr">
        <is>
          <t>7.</t>
        </is>
      </c>
      <c r="B41" s="7" t="inlineStr">
        <is>
          <t>CONTOH_KASUS</t>
        </is>
      </c>
      <c r="C41" s="5" t="inlineStr">
        <is>
          <t>Narasi bisnis kedua model + interpretasi hasil</t>
        </is>
      </c>
      <c r="D41" s="2" t="n"/>
      <c r="E41" s="2" t="n"/>
      <c r="F41" s="3" t="n"/>
    </row>
    <row r="42" ht="24" customHeight="1">
      <c r="A42" s="6" t="inlineStr">
        <is>
          <t>8.</t>
        </is>
      </c>
      <c r="B42" s="7" t="inlineStr">
        <is>
          <t>KESALAHAN_UMUM</t>
        </is>
      </c>
      <c r="C42" s="5" t="inlineStr">
        <is>
          <t>Kesalahan tersering memakai Solver + cara verifikasi</t>
        </is>
      </c>
      <c r="D42" s="2" t="n"/>
      <c r="E42" s="2" t="n"/>
      <c r="F42" s="3" t="n"/>
    </row>
  </sheetData>
  <mergeCells count="37">
    <mergeCell ref="B7:F7"/>
    <mergeCell ref="C39:F39"/>
    <mergeCell ref="B16:F16"/>
    <mergeCell ref="C38:F38"/>
    <mergeCell ref="B31:F31"/>
    <mergeCell ref="B22:F22"/>
    <mergeCell ref="A3:F3"/>
    <mergeCell ref="C37:F37"/>
    <mergeCell ref="B18:F18"/>
    <mergeCell ref="B27:F27"/>
    <mergeCell ref="B21:F21"/>
    <mergeCell ref="B12:F12"/>
    <mergeCell ref="A14:F14"/>
    <mergeCell ref="B11:F11"/>
    <mergeCell ref="B23:F23"/>
    <mergeCell ref="A4:F4"/>
    <mergeCell ref="B8:F8"/>
    <mergeCell ref="C42:F42"/>
    <mergeCell ref="B17:F17"/>
    <mergeCell ref="B29:F29"/>
    <mergeCell ref="C35:F35"/>
    <mergeCell ref="B10:F10"/>
    <mergeCell ref="B28:F28"/>
    <mergeCell ref="B19:F19"/>
    <mergeCell ref="A34:F34"/>
    <mergeCell ref="C41:F41"/>
    <mergeCell ref="B9:F9"/>
    <mergeCell ref="B30:F30"/>
    <mergeCell ref="C40:F40"/>
    <mergeCell ref="B20:F20"/>
    <mergeCell ref="B15:F15"/>
    <mergeCell ref="A1:F1"/>
    <mergeCell ref="A6:F6"/>
    <mergeCell ref="B32:F32"/>
    <mergeCell ref="B26:F26"/>
    <mergeCell ref="C36:F36"/>
    <mergeCell ref="A25:F25"/>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selection activeCell="A1" sqref="A1"/>
    </sheetView>
  </sheetViews>
  <sheetFormatPr baseColWidth="8" defaultRowHeight="15"/>
  <cols>
    <col width="30" customWidth="1" min="1" max="1"/>
    <col width="22" customWidth="1" min="2" max="2"/>
    <col width="22" customWidth="1" min="3" max="3"/>
    <col width="22" customWidth="1" min="4" max="4"/>
    <col width="22" customWidth="1" min="5" max="5"/>
  </cols>
  <sheetData>
    <row r="1" ht="30" customHeight="1">
      <c r="A1" s="1" t="inlineStr">
        <is>
          <t>Data &amp; Asumsi -- Perencanaan Produksi + Distribusi Semen</t>
        </is>
      </c>
      <c r="B1" s="2" t="n"/>
      <c r="C1" s="2" t="n"/>
      <c r="D1" s="2" t="n"/>
      <c r="E1" s="3" t="n"/>
    </row>
    <row r="2"/>
    <row r="3" ht="22" customHeight="1">
      <c r="A3" s="4" t="inlineStr">
        <is>
          <t>Bagian 1 -- Perencanaan Produksi (UKM Mebel Berkah)</t>
        </is>
      </c>
      <c r="B3" s="2" t="n"/>
      <c r="C3" s="2" t="n"/>
      <c r="D3" s="3" t="n"/>
    </row>
    <row r="4" ht="45" customHeight="1">
      <c r="A4" s="5" t="inlineStr">
        <is>
          <t>UKM Mebel Berkah memproduksi dua produk: Meja dan Kursi. Kedua produk memakai sumber daya yang sama (kayu papan dan jam kerja tukang) yang jumlahnya terbatas per periode produksi. Manajemen ingin tahu kombinasi produksi yang memaksimalkan keuntungan.</t>
        </is>
      </c>
      <c r="B4" s="2" t="n"/>
      <c r="C4" s="2" t="n"/>
      <c r="D4" s="3" t="n"/>
    </row>
    <row r="5"/>
    <row r="6">
      <c r="A6" s="1" t="inlineStr">
        <is>
          <t>Produk</t>
        </is>
      </c>
      <c r="B6" s="1" t="inlineStr">
        <is>
          <t>Keuntungan per Unit (Rp)</t>
        </is>
      </c>
      <c r="C6" s="1" t="inlineStr">
        <is>
          <t>Kebutuhan Kayu per Unit (papan)</t>
        </is>
      </c>
      <c r="D6" s="1" t="inlineStr">
        <is>
          <t>Kebutuhan Jam Kerja per Unit (jam)</t>
        </is>
      </c>
    </row>
    <row r="7">
      <c r="A7" s="6" t="inlineStr">
        <is>
          <t>Meja</t>
        </is>
      </c>
      <c r="B7" s="8" t="n">
        <v>400000</v>
      </c>
      <c r="C7" s="9" t="n">
        <v>8</v>
      </c>
      <c r="D7" s="9" t="n">
        <v>4</v>
      </c>
    </row>
    <row r="8">
      <c r="A8" s="6" t="inlineStr">
        <is>
          <t>Kursi</t>
        </is>
      </c>
      <c r="B8" s="8" t="n">
        <v>300000</v>
      </c>
      <c r="C8" s="9" t="n">
        <v>4</v>
      </c>
      <c r="D8" s="9" t="n">
        <v>6</v>
      </c>
    </row>
    <row r="9">
      <c r="A9" s="7" t="inlineStr">
        <is>
          <t>Kapasitas Tersedia per Periode</t>
        </is>
      </c>
      <c r="B9" s="10" t="inlineStr">
        <is>
          <t>--</t>
        </is>
      </c>
      <c r="C9" s="9" t="n">
        <v>640</v>
      </c>
      <c r="D9" s="9" t="n">
        <v>480</v>
      </c>
    </row>
    <row r="10" ht="45" customHeight="1">
      <c r="A10" s="5" t="inlineStr">
        <is>
          <t>LP_KAYU = $C$7,$C$8 (kebutuhan kayu per unit), RHS kayu = $C$9. LP_JAM = $D$7,$D$8, RHS jam = $D$9. Koefisien keuntungan = $B$7,$B$8. Sel-sel ini direferensi langsung oleh sheet LP_SOLVER dan KALKULASI_MANUAL_LP -- ubah di sini, kedua sheet ikut berubah.</t>
        </is>
      </c>
      <c r="B10" s="2" t="n"/>
      <c r="C10" s="2" t="n"/>
      <c r="D10" s="3" t="n"/>
    </row>
    <row r="11"/>
    <row r="12" ht="22" customHeight="1">
      <c r="A12" s="4" t="inlineStr">
        <is>
          <t>Bagian 2 -- Distribusi Semen (3 Pabrik ke 3 Gudang Regional)</t>
        </is>
      </c>
      <c r="B12" s="2" t="n"/>
      <c r="C12" s="2" t="n"/>
      <c r="D12" s="2" t="n"/>
      <c r="E12" s="3" t="n"/>
    </row>
    <row r="13" ht="55" customHeight="1">
      <c r="A13" s="5" t="inlineStr">
        <is>
          <t>PT Semen Nusantara punya 3 pabrik dengan kapasitas produksi berbeda, mengirim ke 3 gudang regional dengan permintaan berbeda. Biaya angkut per ton berbeda-beda tergantung rute (jarak, kondisi jalan). Manajemen ingin alokasi pengiriman yang meminimalkan total biaya angkut.</t>
        </is>
      </c>
      <c r="B13" s="2" t="n"/>
      <c r="C13" s="2" t="n"/>
      <c r="D13" s="2" t="n"/>
      <c r="E13" s="3" t="n"/>
    </row>
    <row r="14"/>
    <row r="15">
      <c r="A15" s="1" t="inlineStr"/>
      <c r="B15" s="1" t="inlineStr">
        <is>
          <t>Gudang 1 (Rp/ton)</t>
        </is>
      </c>
      <c r="C15" s="1" t="inlineStr">
        <is>
          <t>Gudang 2 (Rp/ton)</t>
        </is>
      </c>
      <c r="D15" s="1" t="inlineStr">
        <is>
          <t>Gudang 3 (Rp/ton)</t>
        </is>
      </c>
      <c r="E15" s="1" t="inlineStr">
        <is>
          <t>Kapasitas Supply (ton)</t>
        </is>
      </c>
    </row>
    <row r="16">
      <c r="A16" s="6" t="inlineStr">
        <is>
          <t>Pabrik A</t>
        </is>
      </c>
      <c r="B16" s="8" t="n">
        <v>8000</v>
      </c>
      <c r="C16" s="8" t="n">
        <v>6000</v>
      </c>
      <c r="D16" s="8" t="n">
        <v>10000</v>
      </c>
      <c r="E16" s="9" t="n">
        <v>300</v>
      </c>
    </row>
    <row r="17">
      <c r="A17" s="6" t="inlineStr">
        <is>
          <t>Pabrik B</t>
        </is>
      </c>
      <c r="B17" s="8" t="n">
        <v>9000</v>
      </c>
      <c r="C17" s="8" t="n">
        <v>12000</v>
      </c>
      <c r="D17" s="8" t="n">
        <v>7000</v>
      </c>
      <c r="E17" s="9" t="n">
        <v>400</v>
      </c>
    </row>
    <row r="18">
      <c r="A18" s="6" t="inlineStr">
        <is>
          <t>Pabrik C</t>
        </is>
      </c>
      <c r="B18" s="8" t="n">
        <v>14000</v>
      </c>
      <c r="C18" s="8" t="n">
        <v>9000</v>
      </c>
      <c r="D18" s="8" t="n">
        <v>16000</v>
      </c>
      <c r="E18" s="9" t="n">
        <v>200</v>
      </c>
    </row>
    <row r="19">
      <c r="A19" s="7" t="inlineStr">
        <is>
          <t>Permintaan (ton)</t>
        </is>
      </c>
      <c r="B19" s="9" t="n">
        <v>250</v>
      </c>
      <c r="C19" s="9" t="n">
        <v>350</v>
      </c>
      <c r="D19" s="9" t="n">
        <v>200</v>
      </c>
      <c r="E19" s="10" t="inlineStr"/>
    </row>
    <row r="20"/>
    <row r="21" ht="45" customHeight="1">
      <c r="A21" s="5" t="inlineStr">
        <is>
          <t>Total kapasitas supply (300+400+200=900 ton) LEBIH BESAR dari total permintaan riil (250+350+200=800 ton). Model ini SENGAJA dibuat tidak seimbang untuk melatih penanganan dummy -- lihat perhitungan validasi &amp; penambahan kolom Dummy Tujuan di sheet KALKULASI_MANUAL_TRANSPORTASI.</t>
        </is>
      </c>
      <c r="B21" s="2" t="n"/>
      <c r="C21" s="2" t="n"/>
      <c r="D21" s="2" t="n"/>
      <c r="E21" s="3" t="n"/>
    </row>
  </sheetData>
  <mergeCells count="7">
    <mergeCell ref="A21:E21"/>
    <mergeCell ref="A12:E12"/>
    <mergeCell ref="A4:D4"/>
    <mergeCell ref="A3:D3"/>
    <mergeCell ref="A1:E1"/>
    <mergeCell ref="A13:E13"/>
    <mergeCell ref="A10:D10"/>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G31"/>
  <sheetViews>
    <sheetView workbookViewId="0">
      <selection activeCell="A1" sqref="A1"/>
    </sheetView>
  </sheetViews>
  <sheetFormatPr baseColWidth="8" defaultRowHeight="15"/>
  <cols>
    <col width="32" customWidth="1" min="1" max="1"/>
    <col width="16" customWidth="1" min="2" max="2"/>
    <col width="16" customWidth="1" min="3" max="3"/>
    <col width="16" customWidth="1" min="4" max="4"/>
    <col width="16" customWidth="1" min="5" max="5"/>
    <col width="14" customWidth="1" min="6" max="6"/>
    <col width="20" customWidth="1" min="7" max="7"/>
  </cols>
  <sheetData>
    <row r="1" ht="30" customHeight="1">
      <c r="A1" s="1" t="inlineStr">
        <is>
          <t>Kalkulasi Manual LP: Metode Titik Sudut (Corner-Point)</t>
        </is>
      </c>
      <c r="B1" s="2" t="n"/>
      <c r="C1" s="2" t="n"/>
      <c r="D1" s="2" t="n"/>
      <c r="E1" s="2" t="n"/>
      <c r="F1" s="3" t="n"/>
    </row>
    <row r="2" ht="70" customHeight="1">
      <c r="A2" s="5" t="inlineStr">
        <is>
          <t>Untuk LP dengan 2 variabel keputusan, solusi optimal SELALU berada di salah satu titik sudut (pojok) dari area layak (feasible region). Langkah manual: (1) cari semua titik sudut dari perpotongan garis kendala dan sumbu, (2) cek tiap titik LAYAK (tidak melanggar kendala mana pun), (3) hitung fungsi tujuan di tiap titik layak, (4) titik dengan nilai TERBAIK adalah optimal. Metode ini HANYA praktis untuk 2 variabel -- untuk model lebih besar (termasuk kasus transportasi), Solver memakai metode Simplex yang digeneralisasi.</t>
        </is>
      </c>
      <c r="B2" s="2" t="n"/>
      <c r="C2" s="2" t="n"/>
      <c r="D2" s="2" t="n"/>
      <c r="E2" s="2" t="n"/>
      <c r="F2" s="3" t="n"/>
    </row>
    <row r="3"/>
    <row r="4" ht="22" customHeight="1">
      <c r="A4" s="4" t="inlineStr">
        <is>
          <t>Langkah 1 -- Titik Perpotongan Dua Garis Kendala (Kaidah Cramer)</t>
        </is>
      </c>
      <c r="B4" s="2" t="n"/>
      <c r="C4" s="2" t="n"/>
      <c r="D4" s="2" t="n"/>
      <c r="E4" s="2" t="n"/>
      <c r="F4" s="3" t="n"/>
    </row>
    <row r="5">
      <c r="A5" s="6" t="inlineStr">
        <is>
          <t>Kendala Kayu: a11*X1 + a12*X2 = RHS1</t>
        </is>
      </c>
      <c r="B5" s="2" t="n"/>
      <c r="C5" s="2" t="n"/>
      <c r="D5" s="2" t="n"/>
      <c r="E5" s="2" t="n"/>
      <c r="F5" s="3" t="n"/>
    </row>
    <row r="6">
      <c r="A6" s="6" t="inlineStr">
        <is>
          <t>Kendala Jam Kerja: a21*X1 + a22*X2 = RHS2</t>
        </is>
      </c>
      <c r="B6" s="2" t="n"/>
      <c r="C6" s="2" t="n"/>
      <c r="D6" s="2" t="n"/>
      <c r="E6" s="2" t="n"/>
      <c r="F6" s="3" t="n"/>
    </row>
    <row r="7"/>
    <row r="8">
      <c r="A8" s="1" t="inlineStr">
        <is>
          <t>Parameter</t>
        </is>
      </c>
      <c r="B8" s="1" t="inlineStr">
        <is>
          <t>Nilai</t>
        </is>
      </c>
    </row>
    <row r="9">
      <c r="A9" s="5" t="inlineStr">
        <is>
          <t>a11 (kayu per Meja)</t>
        </is>
      </c>
      <c r="B9" s="11">
        <f>DATA_ASUMSI!$C$7</f>
        <v/>
      </c>
    </row>
    <row r="10">
      <c r="A10" s="5" t="inlineStr">
        <is>
          <t>a12 (kayu per Kursi)</t>
        </is>
      </c>
      <c r="B10" s="11">
        <f>DATA_ASUMSI!$C$8</f>
        <v/>
      </c>
    </row>
    <row r="11">
      <c r="A11" s="5" t="inlineStr">
        <is>
          <t>RHS1 (kapasitas kayu)</t>
        </is>
      </c>
      <c r="B11" s="11">
        <f>DATA_ASUMSI!$C$9</f>
        <v/>
      </c>
    </row>
    <row r="12">
      <c r="A12" s="5" t="inlineStr">
        <is>
          <t>a21 (jam kerja per Meja)</t>
        </is>
      </c>
      <c r="B12" s="11">
        <f>DATA_ASUMSI!$D$7</f>
        <v/>
      </c>
    </row>
    <row r="13">
      <c r="A13" s="5" t="inlineStr">
        <is>
          <t>a22 (jam kerja per Kursi)</t>
        </is>
      </c>
      <c r="B13" s="11">
        <f>DATA_ASUMSI!$D$8</f>
        <v/>
      </c>
    </row>
    <row r="14">
      <c r="A14" s="5" t="inlineStr">
        <is>
          <t>RHS2 (kapasitas jam kerja)</t>
        </is>
      </c>
      <c r="B14" s="11">
        <f>DATA_ASUMSI!$D$9</f>
        <v/>
      </c>
    </row>
    <row r="15"/>
    <row r="16">
      <c r="A16" s="7" t="inlineStr">
        <is>
          <t>Determinan (a11*a22 - a21*a12)</t>
        </is>
      </c>
      <c r="B16" s="12">
        <f>(B9*B13)-(B12*B10)</f>
        <v/>
      </c>
    </row>
    <row r="17">
      <c r="A17" s="7" t="inlineStr">
        <is>
          <t>X1 Perpotongan = (RHS1*a22 - RHS2*a12) / Determinan</t>
        </is>
      </c>
      <c r="B17" s="12">
        <f>((B11*B13)-(B14*B10))/B16</f>
        <v/>
      </c>
    </row>
    <row r="18">
      <c r="A18" s="7" t="inlineStr">
        <is>
          <t>X2 Perpotongan = (a11*RHS2 - a21*RHS1) / Determinan</t>
        </is>
      </c>
      <c r="B18" s="12">
        <f>((B9*B14)-(B12*B11))/B16</f>
        <v/>
      </c>
    </row>
    <row r="19"/>
    <row r="20" ht="22" customHeight="1">
      <c r="A20" s="4" t="inlineStr">
        <is>
          <t>Langkah 2 -- Tabel Titik Sudut: Cek Kelayakan + Nilai Fungsi Tujuan</t>
        </is>
      </c>
      <c r="B20" s="2" t="n"/>
      <c r="C20" s="2" t="n"/>
      <c r="D20" s="2" t="n"/>
      <c r="E20" s="2" t="n"/>
      <c r="F20" s="3" t="n"/>
    </row>
    <row r="21">
      <c r="A21" s="1" t="inlineStr">
        <is>
          <t>Titik Sudut</t>
        </is>
      </c>
      <c r="B21" s="1" t="inlineStr">
        <is>
          <t>X1 (Meja)</t>
        </is>
      </c>
      <c r="C21" s="1" t="inlineStr">
        <is>
          <t>X2 (Kursi)</t>
        </is>
      </c>
      <c r="D21" s="1" t="inlineStr">
        <is>
          <t>Kayu Terpakai</t>
        </is>
      </c>
      <c r="E21" s="1" t="inlineStr">
        <is>
          <t>Jam Terpakai</t>
        </is>
      </c>
      <c r="F21" s="1" t="inlineStr">
        <is>
          <t>Layak?</t>
        </is>
      </c>
      <c r="G21" s="1" t="inlineStr">
        <is>
          <t>Z = Untung Meja*X1 + Untung Kursi*X2</t>
        </is>
      </c>
    </row>
    <row r="22">
      <c r="A22" s="5" t="inlineStr">
        <is>
          <t>Titik A (0,0)</t>
        </is>
      </c>
      <c r="B22" s="11" t="n">
        <v>0</v>
      </c>
      <c r="C22" s="11" t="n">
        <v>0</v>
      </c>
      <c r="D22" s="11">
        <f>DATA_ASUMSI!$C$7*B22+DATA_ASUMSI!$C$8*C22</f>
        <v/>
      </c>
      <c r="E22" s="11">
        <f>DATA_ASUMSI!$D$7*B22+DATA_ASUMSI!$D$8*C22</f>
        <v/>
      </c>
      <c r="F22" s="5">
        <f>IF(AND(D22&lt;=DATA_ASUMSI!$C$9,E22&lt;=DATA_ASUMSI!$D$9,B22&gt;=0,C22&gt;=0),"Layak","Tidak Layak")</f>
        <v/>
      </c>
      <c r="G22" s="13">
        <f>DATA_ASUMSI!$B$7*B22+DATA_ASUMSI!$B$8*C22</f>
        <v/>
      </c>
    </row>
    <row r="23">
      <c r="A23" s="5" t="inlineStr">
        <is>
          <t>Titik B (X1 maks dari Kayu, 0)</t>
        </is>
      </c>
      <c r="B23" s="11">
        <f>DATA_ASUMSI!$C$9/DATA_ASUMSI!$C$7</f>
        <v/>
      </c>
      <c r="C23" s="11" t="n">
        <v>0</v>
      </c>
      <c r="D23" s="11">
        <f>DATA_ASUMSI!$C$7*B23+DATA_ASUMSI!$C$8*C23</f>
        <v/>
      </c>
      <c r="E23" s="11">
        <f>DATA_ASUMSI!$D$7*B23+DATA_ASUMSI!$D$8*C23</f>
        <v/>
      </c>
      <c r="F23" s="5">
        <f>IF(AND(D23&lt;=DATA_ASUMSI!$C$9,E23&lt;=DATA_ASUMSI!$D$9,B23&gt;=0,C23&gt;=0),"Layak","Tidak Layak")</f>
        <v/>
      </c>
      <c r="G23" s="13">
        <f>DATA_ASUMSI!$B$7*B23+DATA_ASUMSI!$B$8*C23</f>
        <v/>
      </c>
    </row>
    <row r="24">
      <c r="A24" s="5" t="inlineStr">
        <is>
          <t>Titik C (0, X2 maks dari Jam Kerja)</t>
        </is>
      </c>
      <c r="B24" s="11" t="n">
        <v>0</v>
      </c>
      <c r="C24" s="11">
        <f>DATA_ASUMSI!$D$9/DATA_ASUMSI!$D$8</f>
        <v/>
      </c>
      <c r="D24" s="11">
        <f>DATA_ASUMSI!$C$7*B24+DATA_ASUMSI!$C$8*C24</f>
        <v/>
      </c>
      <c r="E24" s="11">
        <f>DATA_ASUMSI!$D$7*B24+DATA_ASUMSI!$D$8*C24</f>
        <v/>
      </c>
      <c r="F24" s="5">
        <f>IF(AND(D24&lt;=DATA_ASUMSI!$C$9,E24&lt;=DATA_ASUMSI!$D$9,B24&gt;=0,C24&gt;=0),"Layak","Tidak Layak")</f>
        <v/>
      </c>
      <c r="G24" s="13">
        <f>DATA_ASUMSI!$B$7*B24+DATA_ASUMSI!$B$8*C24</f>
        <v/>
      </c>
    </row>
    <row r="25">
      <c r="A25" s="5" t="inlineStr">
        <is>
          <t>Titik D (Perpotongan Kayu &amp; Jam Kerja)</t>
        </is>
      </c>
      <c r="B25" s="11">
        <f>B17</f>
        <v/>
      </c>
      <c r="C25" s="11">
        <f>B18</f>
        <v/>
      </c>
      <c r="D25" s="11">
        <f>DATA_ASUMSI!$C$7*B25+DATA_ASUMSI!$C$8*C25</f>
        <v/>
      </c>
      <c r="E25" s="11">
        <f>DATA_ASUMSI!$D$7*B25+DATA_ASUMSI!$D$8*C25</f>
        <v/>
      </c>
      <c r="F25" s="5">
        <f>IF(AND(D25&lt;=DATA_ASUMSI!$C$9,E25&lt;=DATA_ASUMSI!$D$9,B25&gt;=0,C25&gt;=0),"Layak","Tidak Layak")</f>
        <v/>
      </c>
      <c r="G25" s="13">
        <f>DATA_ASUMSI!$B$7*B25+DATA_ASUMSI!$B$8*C25</f>
        <v/>
      </c>
    </row>
    <row r="26"/>
    <row r="27" ht="22" customHeight="1">
      <c r="A27" s="4" t="inlineStr">
        <is>
          <t>Langkah 3 -- Titik Sudut Terbaik (Layak, Z Maksimal)</t>
        </is>
      </c>
      <c r="B27" s="2" t="n"/>
      <c r="C27" s="2" t="n"/>
      <c r="D27" s="2" t="n"/>
      <c r="E27" s="2" t="n"/>
      <c r="F27" s="2" t="n"/>
      <c r="G27" s="3" t="n"/>
    </row>
    <row r="28">
      <c r="A28" s="7" t="inlineStr">
        <is>
          <t>Z Maksimal di Antara Titik LAYAK</t>
        </is>
      </c>
      <c r="B28" s="14">
        <f>_xlfn.MAXIFS(G22:G25,F22:F25,"Layak")</f>
        <v/>
      </c>
      <c r="C28" s="2" t="n"/>
      <c r="D28" s="3" t="n"/>
    </row>
    <row r="29">
      <c r="A29" s="7" t="inlineStr">
        <is>
          <t>Titik Sudut yang Mencapainya</t>
        </is>
      </c>
      <c r="B29" s="10">
        <f>INDEX(A22:A25,MATCH(B28,G22:G25,0))</f>
        <v/>
      </c>
      <c r="C29" s="2" t="n"/>
      <c r="D29" s="3" t="n"/>
    </row>
    <row r="30"/>
    <row r="31" ht="55" customHeight="1">
      <c r="A31" s="5" t="inlineStr">
        <is>
          <t>Bandingkan hasil B28-B29 dengan angka yang dihasilkan Solver di sheet LP_SOLVER setelah Anda menjalankan Solve -- keduanya harus sama persis (metode titik sudut dan Simplex sama-sama mencari solusi optimal LP, hanya beda cara). Catatan: keempat titik sudut di atas berlaku untuk BENTUK kendala saat ini (2 kendala berpotongan di kuadran positif); kalau data di DATA_ASUMSI diubah drastis hingga bentuk area layak berubah, gambar ulang area layaknya.</t>
        </is>
      </c>
      <c r="B31" s="2" t="n"/>
      <c r="C31" s="2" t="n"/>
      <c r="D31" s="2" t="n"/>
      <c r="E31" s="2" t="n"/>
      <c r="F31" s="2" t="n"/>
      <c r="G31" s="3" t="n"/>
    </row>
  </sheetData>
  <mergeCells count="10">
    <mergeCell ref="A2:F2"/>
    <mergeCell ref="B28:D28"/>
    <mergeCell ref="B29:D29"/>
    <mergeCell ref="A27:G27"/>
    <mergeCell ref="A31:G31"/>
    <mergeCell ref="A1:F1"/>
    <mergeCell ref="A5:F5"/>
    <mergeCell ref="A6:F6"/>
    <mergeCell ref="A4:F4"/>
    <mergeCell ref="A20:F20"/>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F24"/>
  <sheetViews>
    <sheetView workbookViewId="0">
      <selection activeCell="A1" sqref="A1"/>
    </sheetView>
  </sheetViews>
  <sheetFormatPr baseColWidth="8" defaultRowHeight="15"/>
  <cols>
    <col width="40" customWidth="1" min="1" max="1"/>
    <col width="16" customWidth="1" min="2" max="2"/>
    <col width="16" customWidth="1" min="3" max="3"/>
    <col width="16" customWidth="1" min="4" max="4"/>
    <col width="10" customWidth="1" min="5" max="5"/>
    <col width="16" customWidth="1" min="6" max="6"/>
  </cols>
  <sheetData>
    <row r="1" ht="30" customHeight="1">
      <c r="A1" s="1" t="inlineStr">
        <is>
          <t>Model LP Siap-Solver -- Perencanaan Produksi Meja &amp; Kursi</t>
        </is>
      </c>
      <c r="B1" s="2" t="n"/>
      <c r="C1" s="2" t="n"/>
      <c r="D1" s="2" t="n"/>
      <c r="E1" s="2" t="n"/>
      <c r="F1" s="3" t="n"/>
    </row>
    <row r="2" ht="50" customHeight="1">
      <c r="A2" s="5" t="inlineStr">
        <is>
          <t>Sel AMBER (B6:C6) adalah SEL KEPUTUSAN -- KOSONG/0, akan diisi Solver. JANGAN isi manual dengan tebakan jawaban akhir. Fungsi tujuan dan kendala di bawah adalah FORMULA HIDUP yang mereferensi sel keputusan tsb -- nilainya akan berubah otomatis begitu Solver mengisi B6:C6.</t>
        </is>
      </c>
      <c r="B2" s="2" t="n"/>
      <c r="C2" s="2" t="n"/>
      <c r="D2" s="2" t="n"/>
      <c r="E2" s="2" t="n"/>
      <c r="F2" s="3" t="n"/>
    </row>
    <row r="3"/>
    <row r="4" ht="22" customHeight="1">
      <c r="A4" s="4" t="inlineStr">
        <is>
          <t>Sel Keputusan (Variable Cells)</t>
        </is>
      </c>
      <c r="B4" s="2" t="n"/>
      <c r="C4" s="2" t="n"/>
      <c r="D4" s="2" t="n"/>
      <c r="E4" s="2" t="n"/>
      <c r="F4" s="3" t="n"/>
    </row>
    <row r="5">
      <c r="A5" s="1" t="inlineStr"/>
      <c r="B5" s="1" t="inlineStr">
        <is>
          <t>Meja (X1)</t>
        </is>
      </c>
      <c r="C5" s="1" t="inlineStr">
        <is>
          <t>Kursi (X2)</t>
        </is>
      </c>
    </row>
    <row r="6">
      <c r="A6" s="6" t="inlineStr">
        <is>
          <t>Jumlah Diproduksi (unit) &lt;- SOLVER MENGISI INI</t>
        </is>
      </c>
      <c r="B6" s="15" t="n">
        <v>0</v>
      </c>
      <c r="C6" s="15" t="n">
        <v>0</v>
      </c>
    </row>
    <row r="7"/>
    <row r="8" ht="22" customHeight="1">
      <c r="A8" s="4" t="inlineStr">
        <is>
          <t>Fungsi Tujuan (Objective Function)</t>
        </is>
      </c>
      <c r="B8" s="2" t="n"/>
      <c r="C8" s="2" t="n"/>
      <c r="D8" s="2" t="n"/>
      <c r="E8" s="2" t="n"/>
      <c r="F8" s="3" t="n"/>
    </row>
    <row r="9">
      <c r="A9" s="5" t="inlineStr">
        <is>
          <t>Koefisien Keuntungan (Rp/unit)</t>
        </is>
      </c>
      <c r="B9" s="13">
        <f>DATA_ASUMSI!$B$7</f>
        <v/>
      </c>
      <c r="C9" s="13">
        <f>DATA_ASUMSI!$B$8</f>
        <v/>
      </c>
    </row>
    <row r="10">
      <c r="A10" s="7" t="inlineStr">
        <is>
          <t>TOTAL KEUNTUNGAN (Fungsi Tujuan) = SUMPRODUCT(Koefisien, Sel Keputusan)</t>
        </is>
      </c>
      <c r="B10" s="14">
        <f>SUMPRODUCT(B9:C9,B6:C6)</f>
        <v/>
      </c>
    </row>
    <row r="11"/>
    <row r="12" ht="22" customHeight="1">
      <c r="A12" s="4" t="inlineStr">
        <is>
          <t>Kendala (Constraints)</t>
        </is>
      </c>
      <c r="B12" s="2" t="n"/>
      <c r="C12" s="2" t="n"/>
      <c r="D12" s="2" t="n"/>
      <c r="E12" s="2" t="n"/>
      <c r="F12" s="3" t="n"/>
    </row>
    <row r="13">
      <c r="A13" s="1" t="inlineStr">
        <is>
          <t>Kendala</t>
        </is>
      </c>
      <c r="B13" s="1" t="inlineStr">
        <is>
          <t>Koef. Meja</t>
        </is>
      </c>
      <c r="C13" s="1" t="inlineStr">
        <is>
          <t>Koef. Kursi</t>
        </is>
      </c>
      <c r="D13" s="1" t="inlineStr">
        <is>
          <t>Total Terpakai</t>
        </is>
      </c>
      <c r="E13" s="1" t="inlineStr">
        <is>
          <t>Tanda</t>
        </is>
      </c>
      <c r="F13" s="1" t="inlineStr">
        <is>
          <t>RHS (Kapasitas)</t>
        </is>
      </c>
    </row>
    <row r="14">
      <c r="A14" s="6" t="inlineStr">
        <is>
          <t>Kayu (papan)</t>
        </is>
      </c>
      <c r="B14" s="11">
        <f>DATA_ASUMSI!$C$7</f>
        <v/>
      </c>
      <c r="C14" s="11">
        <f>DATA_ASUMSI!$C$8</f>
        <v/>
      </c>
      <c r="D14" s="12">
        <f>SUMPRODUCT(B14:C14,$B$6:$C$6)</f>
        <v/>
      </c>
      <c r="E14" s="16" t="inlineStr">
        <is>
          <t>&lt;=</t>
        </is>
      </c>
      <c r="F14" s="11">
        <f>DATA_ASUMSI!$C$9</f>
        <v/>
      </c>
    </row>
    <row r="15">
      <c r="A15" s="6" t="inlineStr">
        <is>
          <t>Jam Kerja (jam)</t>
        </is>
      </c>
      <c r="B15" s="11">
        <f>DATA_ASUMSI!$D$7</f>
        <v/>
      </c>
      <c r="C15" s="11">
        <f>DATA_ASUMSI!$D$8</f>
        <v/>
      </c>
      <c r="D15" s="12">
        <f>SUMPRODUCT(B15:C15,$B$6:$C$6)</f>
        <v/>
      </c>
      <c r="E15" s="16" t="inlineStr">
        <is>
          <t>&lt;=</t>
        </is>
      </c>
      <c r="F15" s="11">
        <f>DATA_ASUMSI!$D$9</f>
        <v/>
      </c>
    </row>
    <row r="16"/>
    <row r="17" ht="30" customHeight="1">
      <c r="A17" s="5" t="inlineStr">
        <is>
          <t>Non-negativitas: X1 &gt;= 0, X2 &gt;= 0. TIDAK perlu ditambahkan sebagai baris constraint terpisah -- centang opsi 'Make Unconstrained Variables Non-Negative' di dialog Solver.</t>
        </is>
      </c>
      <c r="B17" s="2" t="n"/>
      <c r="C17" s="2" t="n"/>
      <c r="D17" s="2" t="n"/>
      <c r="E17" s="2" t="n"/>
      <c r="F17" s="3" t="n"/>
    </row>
    <row r="18"/>
    <row r="19" ht="22" customHeight="1">
      <c r="A19" s="4" t="inlineStr">
        <is>
          <t>Ringkasan Setup Solver (isi persis ke dialog Data &gt; Solver)</t>
        </is>
      </c>
      <c r="B19" s="2" t="n"/>
      <c r="C19" s="2" t="n"/>
      <c r="D19" s="2" t="n"/>
      <c r="E19" s="2" t="n"/>
      <c r="F19" s="3" t="n"/>
    </row>
    <row r="20">
      <c r="A20" s="6" t="inlineStr">
        <is>
          <t>Set Objective</t>
        </is>
      </c>
      <c r="B20" s="17" t="inlineStr">
        <is>
          <t>$B$10</t>
        </is>
      </c>
      <c r="C20" s="2" t="n"/>
      <c r="D20" s="2" t="n"/>
      <c r="E20" s="2" t="n"/>
      <c r="F20" s="3" t="n"/>
    </row>
    <row r="21">
      <c r="A21" s="6" t="inlineStr">
        <is>
          <t>To</t>
        </is>
      </c>
      <c r="B21" s="17" t="inlineStr">
        <is>
          <t>Max</t>
        </is>
      </c>
      <c r="C21" s="2" t="n"/>
      <c r="D21" s="2" t="n"/>
      <c r="E21" s="2" t="n"/>
      <c r="F21" s="3" t="n"/>
    </row>
    <row r="22">
      <c r="A22" s="6" t="inlineStr">
        <is>
          <t>By Changing Variable Cells</t>
        </is>
      </c>
      <c r="B22" s="17" t="inlineStr">
        <is>
          <t>$B$6:$C$6</t>
        </is>
      </c>
      <c r="C22" s="2" t="n"/>
      <c r="D22" s="2" t="n"/>
      <c r="E22" s="2" t="n"/>
      <c r="F22" s="3" t="n"/>
    </row>
    <row r="23">
      <c r="A23" s="6" t="inlineStr">
        <is>
          <t>Subject to the Constraints</t>
        </is>
      </c>
      <c r="B23" s="17" t="inlineStr">
        <is>
          <t>$D$14:$D$15 &lt;= $F$14:$F$15</t>
        </is>
      </c>
      <c r="C23" s="2" t="n"/>
      <c r="D23" s="2" t="n"/>
      <c r="E23" s="2" t="n"/>
      <c r="F23" s="3" t="n"/>
    </row>
    <row r="24">
      <c r="A24" s="6" t="inlineStr">
        <is>
          <t>Solving Method</t>
        </is>
      </c>
      <c r="B24" s="17" t="inlineStr">
        <is>
          <t>Simplex LP</t>
        </is>
      </c>
      <c r="C24" s="2" t="n"/>
      <c r="D24" s="2" t="n"/>
      <c r="E24" s="2" t="n"/>
      <c r="F24" s="3" t="n"/>
    </row>
  </sheetData>
  <mergeCells count="12">
    <mergeCell ref="B21:F21"/>
    <mergeCell ref="A2:F2"/>
    <mergeCell ref="B24:F24"/>
    <mergeCell ref="A19:F19"/>
    <mergeCell ref="B20:F20"/>
    <mergeCell ref="A1:F1"/>
    <mergeCell ref="A8:F8"/>
    <mergeCell ref="A17:F17"/>
    <mergeCell ref="A12:F12"/>
    <mergeCell ref="A4:F4"/>
    <mergeCell ref="B22:F22"/>
    <mergeCell ref="B23:F23"/>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I26"/>
  <sheetViews>
    <sheetView workbookViewId="0">
      <selection activeCell="A1" sqref="A1"/>
    </sheetView>
  </sheetViews>
  <sheetFormatPr baseColWidth="8" defaultRowHeight="15"/>
  <cols>
    <col width="9" customWidth="1" min="1" max="1"/>
    <col width="22" customWidth="1" min="2" max="2"/>
    <col width="14" customWidth="1" min="3" max="3"/>
    <col width="14" customWidth="1" min="4" max="4"/>
    <col width="12" customWidth="1" min="5" max="5"/>
    <col width="14" customWidth="1" min="6" max="6"/>
    <col width="16" customWidth="1" min="7" max="7"/>
    <col width="14" customWidth="1" min="8" max="8"/>
    <col width="14" customWidth="1" min="9" max="9"/>
  </cols>
  <sheetData>
    <row r="1" ht="30" customHeight="1">
      <c r="A1" s="1" t="inlineStr">
        <is>
          <t>Kalkulasi Manual Transportasi: Metode Northwest Corner</t>
        </is>
      </c>
      <c r="B1" s="2" t="n"/>
      <c r="C1" s="2" t="n"/>
      <c r="D1" s="2" t="n"/>
      <c r="E1" s="2" t="n"/>
      <c r="F1" s="2" t="n"/>
      <c r="G1" s="2" t="n"/>
      <c r="H1" s="3" t="n"/>
    </row>
    <row r="2" ht="65" customHeight="1">
      <c r="A2" s="5" t="inlineStr">
        <is>
          <t>Metode Northwest Corner (pojok kiri atas) mencari SOLUSI AWAL LAYAK untuk masalah transportasi -- BUKAN solusi optimal. Caranya: mulai dari sel pojok kiri-atas tabel, alokasikan sebanyak mungkin (terbatas sisa supply/demand), lalu geser ke kanan (kalau demand kolom habis) atau ke bawah (kalau supply baris habis), ulangi sampai semua supply &amp; demand terpakai. Solver (metode Simplex) akan mencari solusi yang BIAYANYA LEBIH RENDAH ATAU SAMA dari solusi Northwest Corner.</t>
        </is>
      </c>
      <c r="B2" s="2" t="n"/>
      <c r="C2" s="2" t="n"/>
      <c r="D2" s="2" t="n"/>
      <c r="E2" s="2" t="n"/>
      <c r="F2" s="3" t="n"/>
    </row>
    <row r="3"/>
    <row r="4" ht="22" customHeight="1">
      <c r="A4" s="4" t="inlineStr">
        <is>
          <t>Langkah 0 -- Validasi Keseimbangan Supply vs Demand</t>
        </is>
      </c>
      <c r="B4" s="2" t="n"/>
      <c r="C4" s="2" t="n"/>
      <c r="D4" s="2" t="n"/>
      <c r="E4" s="2" t="n"/>
      <c r="F4" s="2" t="n"/>
      <c r="G4" s="2" t="n"/>
      <c r="H4" s="3" t="n"/>
    </row>
    <row r="5">
      <c r="A5" s="6" t="inlineStr">
        <is>
          <t>Total Kapasitas Supply (ton)</t>
        </is>
      </c>
      <c r="B5" s="11">
        <f>SUM(DATA_ASUMSI!$E$16:$E$18)</f>
        <v/>
      </c>
    </row>
    <row r="6">
      <c r="A6" s="6" t="inlineStr">
        <is>
          <t>Total Permintaan Riil (ton)</t>
        </is>
      </c>
      <c r="B6" s="11">
        <f>SUM(DATA_ASUMSI!$B$19:$D$19)</f>
        <v/>
      </c>
    </row>
    <row r="7">
      <c r="A7" s="7" t="inlineStr">
        <is>
          <t>Selisih (Supply - Demand)</t>
        </is>
      </c>
      <c r="B7" s="12">
        <f>B5-B6</f>
        <v/>
      </c>
    </row>
    <row r="8" ht="30" customHeight="1">
      <c r="A8" s="7" t="inlineStr">
        <is>
          <t>Status Keseimbangan</t>
        </is>
      </c>
      <c r="B8" s="10">
        <f>IF(B7=0,"Sudah seimbang -- tidak perlu dummy",IF(B7&gt;0,"Supply &gt; Demand -&gt; tambah KOLOM Dummy Tujuan (permintaan semu = selisih, biaya 0)","Demand &gt; Supply -&gt; tambah BARIS Dummy Sumber (kapasitas semu = selisih, biaya 0)"))</f>
        <v/>
      </c>
      <c r="C8" s="2" t="n"/>
      <c r="D8" s="2" t="n"/>
      <c r="E8" s="2" t="n"/>
      <c r="F8" s="2" t="n"/>
      <c r="G8" s="2" t="n"/>
      <c r="H8" s="3" t="n"/>
    </row>
    <row r="9">
      <c r="A9" s="7" t="inlineStr">
        <is>
          <t>Permintaan Dummy Tujuan yang Ditambahkan (ton)</t>
        </is>
      </c>
      <c r="B9" s="12">
        <f>MAX(0,B7)</f>
        <v/>
      </c>
    </row>
    <row r="10" ht="45" customHeight="1">
      <c r="A10" s="5" t="inlineStr">
        <is>
          <t>Karena Supply (900) &gt; Demand riil (800), workbook ini menambah KOLOM Dummy Tujuan dengan permintaan = selisih (100 ton) dan biaya angkut 0 (kapasitas menganggur, bukan pengiriman sungguhan). Sel B9 dipakai sebagai satu-satunya sumber kebenaran nilai dummy -- sheet TRANSPORTASI_SOLVER mereferensi sel ini langsung.</t>
        </is>
      </c>
      <c r="B10" s="2" t="n"/>
      <c r="C10" s="2" t="n"/>
      <c r="D10" s="2" t="n"/>
      <c r="E10" s="2" t="n"/>
      <c r="F10" s="2" t="n"/>
      <c r="G10" s="2" t="n"/>
      <c r="H10" s="3" t="n"/>
    </row>
    <row r="11"/>
    <row r="12" ht="22" customHeight="1">
      <c r="A12" s="4" t="inlineStr">
        <is>
          <t>Langkah 1 -- Alokasi Bertahap Northwest Corner</t>
        </is>
      </c>
      <c r="B12" s="2" t="n"/>
      <c r="C12" s="2" t="n"/>
      <c r="D12" s="2" t="n"/>
      <c r="E12" s="2" t="n"/>
      <c r="F12" s="2" t="n"/>
      <c r="G12" s="2" t="n"/>
      <c r="H12" s="2" t="n"/>
      <c r="I12" s="3" t="n"/>
    </row>
    <row r="13">
      <c r="A13" s="1" t="inlineStr">
        <is>
          <t>Langkah</t>
        </is>
      </c>
      <c r="B13" s="1" t="inlineStr">
        <is>
          <t>Sel (Sumber-Tujuan)</t>
        </is>
      </c>
      <c r="C13" s="1" t="inlineStr">
        <is>
          <t>Sisa Supply
Sebelum</t>
        </is>
      </c>
      <c r="D13" s="1" t="inlineStr">
        <is>
          <t>Sisa Demand
Sebelum</t>
        </is>
      </c>
      <c r="E13" s="1" t="inlineStr">
        <is>
          <t>Alokasi
(=MIN)</t>
        </is>
      </c>
      <c r="F13" s="1" t="inlineStr">
        <is>
          <t>Biaya/Unit
(Rp)</t>
        </is>
      </c>
      <c r="G13" s="1" t="inlineStr">
        <is>
          <t>Biaya Alokasi
(Rp)</t>
        </is>
      </c>
      <c r="H13" s="1" t="inlineStr">
        <is>
          <t>Sisa Supply
Sesudah</t>
        </is>
      </c>
      <c r="I13" s="1" t="inlineStr">
        <is>
          <t>Sisa Demand
Sesudah</t>
        </is>
      </c>
    </row>
    <row r="14">
      <c r="A14" s="5" t="n">
        <v>1</v>
      </c>
      <c r="B14" s="5" t="inlineStr">
        <is>
          <t>Pabrik A -&gt; Gudang 1</t>
        </is>
      </c>
      <c r="C14" s="11">
        <f>DATA_ASUMSI!$E$16</f>
        <v/>
      </c>
      <c r="D14" s="11">
        <f>DATA_ASUMSI!$B$19</f>
        <v/>
      </c>
      <c r="E14" s="12">
        <f>MIN(C14,D14)</f>
        <v/>
      </c>
      <c r="F14" s="13">
        <f>DATA_ASUMSI!$B$16</f>
        <v/>
      </c>
      <c r="G14" s="13">
        <f>E14*F14</f>
        <v/>
      </c>
      <c r="H14" s="11">
        <f>C14-E14</f>
        <v/>
      </c>
      <c r="I14" s="11">
        <f>D14-E14</f>
        <v/>
      </c>
    </row>
    <row r="15">
      <c r="A15" s="5" t="n">
        <v>2</v>
      </c>
      <c r="B15" s="5" t="inlineStr">
        <is>
          <t>Pabrik A -&gt; Gudang 2</t>
        </is>
      </c>
      <c r="C15" s="11">
        <f>H14</f>
        <v/>
      </c>
      <c r="D15" s="11">
        <f>DATA_ASUMSI!$C$19</f>
        <v/>
      </c>
      <c r="E15" s="12">
        <f>MIN(C15,D15)</f>
        <v/>
      </c>
      <c r="F15" s="13">
        <f>DATA_ASUMSI!$C$16</f>
        <v/>
      </c>
      <c r="G15" s="13">
        <f>E15*F15</f>
        <v/>
      </c>
      <c r="H15" s="11">
        <f>C15-E15</f>
        <v/>
      </c>
      <c r="I15" s="11">
        <f>D15-E15</f>
        <v/>
      </c>
    </row>
    <row r="16">
      <c r="A16" s="5" t="n">
        <v>3</v>
      </c>
      <c r="B16" s="5" t="inlineStr">
        <is>
          <t>Pabrik B -&gt; Gudang 2</t>
        </is>
      </c>
      <c r="C16" s="11">
        <f>DATA_ASUMSI!$E$17</f>
        <v/>
      </c>
      <c r="D16" s="11">
        <f>I15</f>
        <v/>
      </c>
      <c r="E16" s="12">
        <f>MIN(C16,D16)</f>
        <v/>
      </c>
      <c r="F16" s="13">
        <f>DATA_ASUMSI!$C$17</f>
        <v/>
      </c>
      <c r="G16" s="13">
        <f>E16*F16</f>
        <v/>
      </c>
      <c r="H16" s="11">
        <f>C16-E16</f>
        <v/>
      </c>
      <c r="I16" s="11">
        <f>D16-E16</f>
        <v/>
      </c>
    </row>
    <row r="17">
      <c r="A17" s="5" t="n">
        <v>4</v>
      </c>
      <c r="B17" s="5" t="inlineStr">
        <is>
          <t>Pabrik B -&gt; Gudang 3</t>
        </is>
      </c>
      <c r="C17" s="11">
        <f>H16</f>
        <v/>
      </c>
      <c r="D17" s="11">
        <f>DATA_ASUMSI!$D$19</f>
        <v/>
      </c>
      <c r="E17" s="12">
        <f>MIN(C17,D17)</f>
        <v/>
      </c>
      <c r="F17" s="13">
        <f>DATA_ASUMSI!$D$17</f>
        <v/>
      </c>
      <c r="G17" s="13">
        <f>E17*F17</f>
        <v/>
      </c>
      <c r="H17" s="11">
        <f>C17-E17</f>
        <v/>
      </c>
      <c r="I17" s="11">
        <f>D17-E17</f>
        <v/>
      </c>
    </row>
    <row r="18">
      <c r="A18" s="5" t="n">
        <v>5</v>
      </c>
      <c r="B18" s="5" t="inlineStr">
        <is>
          <t>Pabrik C -&gt; Gudang 3</t>
        </is>
      </c>
      <c r="C18" s="11">
        <f>DATA_ASUMSI!$E$18</f>
        <v/>
      </c>
      <c r="D18" s="11">
        <f>I17</f>
        <v/>
      </c>
      <c r="E18" s="12">
        <f>MIN(C18,D18)</f>
        <v/>
      </c>
      <c r="F18" s="13">
        <f>DATA_ASUMSI!$D$18</f>
        <v/>
      </c>
      <c r="G18" s="13">
        <f>E18*F18</f>
        <v/>
      </c>
      <c r="H18" s="11">
        <f>C18-E18</f>
        <v/>
      </c>
      <c r="I18" s="11">
        <f>D18-E18</f>
        <v/>
      </c>
    </row>
    <row r="19">
      <c r="A19" s="5" t="n">
        <v>6</v>
      </c>
      <c r="B19" s="5" t="inlineStr">
        <is>
          <t>Pabrik C -&gt; Dummy</t>
        </is>
      </c>
      <c r="C19" s="11">
        <f>H18</f>
        <v/>
      </c>
      <c r="D19" s="11">
        <f>$B$9</f>
        <v/>
      </c>
      <c r="E19" s="12">
        <f>MIN(C19,D19)</f>
        <v/>
      </c>
      <c r="F19" s="13" t="n">
        <v>0</v>
      </c>
      <c r="G19" s="13">
        <f>E19*F19</f>
        <v/>
      </c>
      <c r="H19" s="11">
        <f>C19-E19</f>
        <v/>
      </c>
      <c r="I19" s="11">
        <f>D19-E19</f>
        <v/>
      </c>
    </row>
    <row r="20"/>
    <row r="21" ht="22" customHeight="1">
      <c r="A21" s="4" t="inlineStr">
        <is>
          <t>Langkah 2 -- Total Biaya Solusi Awal (Northwest Corner)</t>
        </is>
      </c>
      <c r="B21" s="2" t="n"/>
      <c r="C21" s="2" t="n"/>
      <c r="D21" s="2" t="n"/>
      <c r="E21" s="2" t="n"/>
      <c r="F21" s="2" t="n"/>
      <c r="G21" s="2" t="n"/>
      <c r="H21" s="2" t="n"/>
      <c r="I21" s="3" t="n"/>
    </row>
    <row r="22">
      <c r="A22" s="6" t="inlineStr">
        <is>
          <t>Total Alokasi (ton) -- harus = Total Supply</t>
        </is>
      </c>
      <c r="B22" s="11">
        <f>SUM(E14:E19)</f>
        <v/>
      </c>
    </row>
    <row r="23">
      <c r="A23" s="6" t="inlineStr">
        <is>
          <t>Cek Alokasi = Supply?</t>
        </is>
      </c>
      <c r="B23" s="5">
        <f>IF(B22=B5,"OK, sama dengan total supply","SELISIH -- periksa langkah di atas")</f>
        <v/>
      </c>
      <c r="C23" s="2" t="n"/>
      <c r="D23" s="2" t="n"/>
      <c r="E23" s="3" t="n"/>
    </row>
    <row r="24">
      <c r="A24" s="7" t="inlineStr">
        <is>
          <t>TOTAL BIAYA (Northwest Corner, BELUM TENTU OPTIMAL)</t>
        </is>
      </c>
      <c r="B24" s="14">
        <f>SUM(G14:G19)</f>
        <v/>
      </c>
      <c r="C24" s="3" t="n"/>
    </row>
    <row r="25"/>
    <row r="26" ht="45" customHeight="1">
      <c r="A26" s="5" t="inlineStr">
        <is>
          <t>Northwest Corner memberi solusi LAYAK, bukan solusi TERBAIK -- metode ini tidak mempertimbangkan biaya sama sekali saat memilih rute. Jalankan Solver pada sheet TRANSPORTASI_SOLVER untuk mencari alokasi dengan biaya minimum sesungguhnya, lalu bandingkan totalnya dengan Total Biaya di sel B24 -- hasil Solver harus &lt;= B24.</t>
        </is>
      </c>
      <c r="B26" s="2" t="n"/>
      <c r="C26" s="2" t="n"/>
      <c r="D26" s="2" t="n"/>
      <c r="E26" s="2" t="n"/>
      <c r="F26" s="2" t="n"/>
      <c r="G26" s="2" t="n"/>
      <c r="H26" s="2" t="n"/>
      <c r="I26" s="3" t="n"/>
    </row>
  </sheetData>
  <mergeCells count="10">
    <mergeCell ref="A2:F2"/>
    <mergeCell ref="B8:H8"/>
    <mergeCell ref="A4:H4"/>
    <mergeCell ref="B23:E23"/>
    <mergeCell ref="B24:C24"/>
    <mergeCell ref="A10:H10"/>
    <mergeCell ref="A1:H1"/>
    <mergeCell ref="A12:I12"/>
    <mergeCell ref="A26:I26"/>
    <mergeCell ref="A21:I21"/>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F41"/>
  <sheetViews>
    <sheetView workbookViewId="0">
      <selection activeCell="A1" sqref="A1"/>
    </sheetView>
  </sheetViews>
  <sheetFormatPr baseColWidth="8" defaultRowHeight="15"/>
  <cols>
    <col width="26" customWidth="1" min="1" max="1"/>
    <col width="18" customWidth="1" min="2" max="2"/>
    <col width="10" customWidth="1" min="3" max="3"/>
    <col width="18" customWidth="1" min="4" max="4"/>
    <col width="16" customWidth="1" min="5" max="5"/>
  </cols>
  <sheetData>
    <row r="1" ht="30" customHeight="1">
      <c r="A1" s="1" t="inlineStr">
        <is>
          <t>Model Transportasi Siap-Solver -- Distribusi Semen</t>
        </is>
      </c>
      <c r="B1" s="2" t="n"/>
      <c r="C1" s="2" t="n"/>
      <c r="D1" s="2" t="n"/>
      <c r="E1" s="3" t="n"/>
    </row>
    <row r="2" ht="45" customHeight="1">
      <c r="A2" s="5" t="inlineStr">
        <is>
          <t>Sel AMBER di grid Alokasi (B10:E12) adalah SEL KEPUTUSAN -- KOSONG/0, diisi Solver. Kolom Dummy Tujuan (permintaan = selisih supply-demand, direferensi langsung dari sheet KALKULASI_MANUAL_TRANSPORTASI) membuat model seimbang seperti disyaratkan teori transportasi klasik.</t>
        </is>
      </c>
      <c r="B2" s="2" t="n"/>
      <c r="C2" s="2" t="n"/>
      <c r="D2" s="2" t="n"/>
      <c r="E2" s="2" t="n"/>
      <c r="F2" s="3" t="n"/>
    </row>
    <row r="3"/>
    <row r="4" ht="22" customHeight="1">
      <c r="A4" s="4" t="inlineStr">
        <is>
          <t>Matriks Biaya + Kapasitas (Termasuk Kolom Dummy)</t>
        </is>
      </c>
      <c r="B4" s="2" t="n"/>
      <c r="C4" s="2" t="n"/>
      <c r="D4" s="2" t="n"/>
      <c r="E4" s="3" t="n"/>
    </row>
    <row r="5">
      <c r="A5" s="1" t="inlineStr"/>
      <c r="B5" s="1" t="inlineStr">
        <is>
          <t>Gudang 1</t>
        </is>
      </c>
      <c r="C5" s="1" t="inlineStr">
        <is>
          <t>Gudang 2</t>
        </is>
      </c>
      <c r="D5" s="1" t="inlineStr">
        <is>
          <t>Gudang 3</t>
        </is>
      </c>
      <c r="E5" s="1" t="inlineStr">
        <is>
          <t>Dummy</t>
        </is>
      </c>
    </row>
    <row r="6">
      <c r="A6" s="1" t="inlineStr"/>
      <c r="B6" s="1" t="inlineStr"/>
      <c r="C6" s="1" t="inlineStr"/>
      <c r="D6" s="1" t="inlineStr"/>
      <c r="E6" s="1" t="inlineStr"/>
    </row>
    <row r="7">
      <c r="A7" s="6" t="inlineStr">
        <is>
          <t>Pabrik A</t>
        </is>
      </c>
      <c r="B7" s="13">
        <f>DATA_ASUMSI!$B$16</f>
        <v/>
      </c>
      <c r="C7" s="13">
        <f>DATA_ASUMSI!$C$16</f>
        <v/>
      </c>
      <c r="D7" s="13">
        <f>DATA_ASUMSI!$D$16</f>
        <v/>
      </c>
      <c r="E7" s="13" t="n">
        <v>0</v>
      </c>
    </row>
    <row r="8">
      <c r="A8" s="6" t="inlineStr">
        <is>
          <t>Pabrik B</t>
        </is>
      </c>
      <c r="B8" s="13">
        <f>DATA_ASUMSI!$B$17</f>
        <v/>
      </c>
      <c r="C8" s="13">
        <f>DATA_ASUMSI!$C$17</f>
        <v/>
      </c>
      <c r="D8" s="13">
        <f>DATA_ASUMSI!$D$17</f>
        <v/>
      </c>
      <c r="E8" s="13" t="n">
        <v>0</v>
      </c>
    </row>
    <row r="9">
      <c r="A9" s="6" t="inlineStr">
        <is>
          <t>Pabrik C</t>
        </is>
      </c>
      <c r="B9" s="13">
        <f>DATA_ASUMSI!$B$18</f>
        <v/>
      </c>
      <c r="C9" s="13">
        <f>DATA_ASUMSI!$C$18</f>
        <v/>
      </c>
      <c r="D9" s="13">
        <f>DATA_ASUMSI!$D$18</f>
        <v/>
      </c>
      <c r="E9" s="13" t="n">
        <v>0</v>
      </c>
    </row>
    <row r="10">
      <c r="A10" s="7" t="inlineStr">
        <is>
          <t>Kapasitas Supply (ton)</t>
        </is>
      </c>
      <c r="B10" s="12">
        <f>DATA_ASUMSI!$E$16</f>
        <v/>
      </c>
      <c r="C10" s="12">
        <f>DATA_ASUMSI!$E$17</f>
        <v/>
      </c>
      <c r="D10" s="12">
        <f>DATA_ASUMSI!$E$18</f>
        <v/>
      </c>
      <c r="E10" s="10" t="inlineStr"/>
    </row>
    <row r="11"/>
    <row r="12" ht="22" customHeight="1">
      <c r="A12" s="4" t="inlineStr">
        <is>
          <t>Sel Keputusan (Alokasi, ton) -- KOSONG, diisi Solver</t>
        </is>
      </c>
      <c r="B12" s="2" t="n"/>
      <c r="C12" s="2" t="n"/>
      <c r="D12" s="2" t="n"/>
      <c r="E12" s="3" t="n"/>
    </row>
    <row r="13">
      <c r="A13" s="1" t="inlineStr"/>
      <c r="B13" s="1" t="inlineStr">
        <is>
          <t>Gudang 1</t>
        </is>
      </c>
      <c r="C13" s="1" t="inlineStr">
        <is>
          <t>Gudang 2</t>
        </is>
      </c>
      <c r="D13" s="1" t="inlineStr">
        <is>
          <t>Gudang 3</t>
        </is>
      </c>
      <c r="E13" s="1" t="inlineStr">
        <is>
          <t>Dummy</t>
        </is>
      </c>
    </row>
    <row r="14">
      <c r="A14" s="6" t="inlineStr">
        <is>
          <t>Pabrik A</t>
        </is>
      </c>
      <c r="B14" s="15" t="n">
        <v>0</v>
      </c>
      <c r="C14" s="15" t="n">
        <v>0</v>
      </c>
      <c r="D14" s="15" t="n">
        <v>0</v>
      </c>
      <c r="E14" s="15" t="n">
        <v>0</v>
      </c>
    </row>
    <row r="15">
      <c r="A15" s="6" t="inlineStr">
        <is>
          <t>Pabrik B</t>
        </is>
      </c>
      <c r="B15" s="15" t="n">
        <v>0</v>
      </c>
      <c r="C15" s="15" t="n">
        <v>0</v>
      </c>
      <c r="D15" s="15" t="n">
        <v>0</v>
      </c>
      <c r="E15" s="15" t="n">
        <v>0</v>
      </c>
    </row>
    <row r="16">
      <c r="A16" s="6" t="inlineStr">
        <is>
          <t>Pabrik C</t>
        </is>
      </c>
      <c r="B16" s="15" t="n">
        <v>0</v>
      </c>
      <c r="C16" s="15" t="n">
        <v>0</v>
      </c>
      <c r="D16" s="15" t="n">
        <v>0</v>
      </c>
      <c r="E16" s="15" t="n">
        <v>0</v>
      </c>
    </row>
    <row r="17">
      <c r="A17" s="7" t="inlineStr">
        <is>
          <t>Permintaan (ton)</t>
        </is>
      </c>
      <c r="B17" s="12">
        <f>DATA_ASUMSI!$B$19</f>
        <v/>
      </c>
      <c r="C17" s="12">
        <f>DATA_ASUMSI!$C$19</f>
        <v/>
      </c>
      <c r="D17" s="12">
        <f>DATA_ASUMSI!$D$19</f>
        <v/>
      </c>
      <c r="E17" s="12">
        <f>KALKULASI_MANUAL_TRANSPORTASI!$B$9</f>
        <v/>
      </c>
    </row>
    <row r="18"/>
    <row r="19" ht="22" customHeight="1">
      <c r="A19" s="4" t="inlineStr">
        <is>
          <t>Fungsi Tujuan: Total Biaya Distribusi</t>
        </is>
      </c>
      <c r="B19" s="2" t="n"/>
      <c r="C19" s="2" t="n"/>
      <c r="D19" s="2" t="n"/>
      <c r="E19" s="3" t="n"/>
    </row>
    <row r="20">
      <c r="A20" s="7" t="inlineStr">
        <is>
          <t>TOTAL BIAYA = SUMPRODUCT(Matriks Biaya, Grid Alokasi)</t>
        </is>
      </c>
      <c r="B20" s="14">
        <f>SUMPRODUCT($B$7:$E$9,$B$14:$E$16)</f>
        <v/>
      </c>
      <c r="C20" s="2" t="n"/>
      <c r="D20" s="2" t="n"/>
      <c r="E20" s="3" t="n"/>
    </row>
    <row r="21"/>
    <row r="22" ht="22" customHeight="1">
      <c r="A22" s="4" t="inlineStr">
        <is>
          <t>Kendala Supply (per baris, total alokasi &lt;= kapasitas)</t>
        </is>
      </c>
      <c r="B22" s="2" t="n"/>
      <c r="C22" s="2" t="n"/>
      <c r="D22" s="2" t="n"/>
      <c r="E22" s="3" t="n"/>
    </row>
    <row r="23">
      <c r="A23" s="1" t="inlineStr">
        <is>
          <t>Pabrik</t>
        </is>
      </c>
      <c r="B23" s="1" t="inlineStr">
        <is>
          <t>Total Dikirim</t>
        </is>
      </c>
      <c r="C23" s="1" t="inlineStr">
        <is>
          <t>Tanda</t>
        </is>
      </c>
      <c r="D23" s="1" t="inlineStr">
        <is>
          <t>Kapasitas Supply</t>
        </is>
      </c>
    </row>
    <row r="24">
      <c r="A24" s="5" t="inlineStr">
        <is>
          <t>Pabrik A</t>
        </is>
      </c>
      <c r="B24" s="12">
        <f>SUM(B14:E14)</f>
        <v/>
      </c>
      <c r="C24" s="16" t="inlineStr">
        <is>
          <t>&lt;=</t>
        </is>
      </c>
      <c r="D24" s="11">
        <f>DATA_ASUMSI!$E$16</f>
        <v/>
      </c>
    </row>
    <row r="25">
      <c r="A25" s="5" t="inlineStr">
        <is>
          <t>Pabrik B</t>
        </is>
      </c>
      <c r="B25" s="12">
        <f>SUM(B15:E15)</f>
        <v/>
      </c>
      <c r="C25" s="16" t="inlineStr">
        <is>
          <t>&lt;=</t>
        </is>
      </c>
      <c r="D25" s="11">
        <f>DATA_ASUMSI!$E$17</f>
        <v/>
      </c>
    </row>
    <row r="26">
      <c r="A26" s="5" t="inlineStr">
        <is>
          <t>Pabrik C</t>
        </is>
      </c>
      <c r="B26" s="12">
        <f>SUM(B16:E16)</f>
        <v/>
      </c>
      <c r="C26" s="16" t="inlineStr">
        <is>
          <t>&lt;=</t>
        </is>
      </c>
      <c r="D26" s="11">
        <f>DATA_ASUMSI!$E$18</f>
        <v/>
      </c>
    </row>
    <row r="27"/>
    <row r="28" ht="22" customHeight="1">
      <c r="A28" s="4" t="inlineStr">
        <is>
          <t>Kendala Demand (per kolom, total alokasi &gt;= permintaan)</t>
        </is>
      </c>
      <c r="B28" s="2" t="n"/>
      <c r="C28" s="2" t="n"/>
      <c r="D28" s="2" t="n"/>
      <c r="E28" s="3" t="n"/>
    </row>
    <row r="29">
      <c r="A29" s="1" t="inlineStr">
        <is>
          <t>Gudang</t>
        </is>
      </c>
      <c r="B29" s="1" t="inlineStr">
        <is>
          <t>Total Diterima</t>
        </is>
      </c>
      <c r="C29" s="1" t="inlineStr">
        <is>
          <t>Tanda</t>
        </is>
      </c>
      <c r="D29" s="1" t="inlineStr">
        <is>
          <t>Permintaan</t>
        </is>
      </c>
    </row>
    <row r="30">
      <c r="A30" s="5" t="inlineStr">
        <is>
          <t>Gudang 1</t>
        </is>
      </c>
      <c r="B30" s="12">
        <f>SUM(B14:B16)</f>
        <v/>
      </c>
      <c r="C30" s="16" t="inlineStr">
        <is>
          <t>&gt;=</t>
        </is>
      </c>
      <c r="D30" s="11">
        <f>B17</f>
        <v/>
      </c>
    </row>
    <row r="31">
      <c r="A31" s="5" t="inlineStr">
        <is>
          <t>Gudang 2</t>
        </is>
      </c>
      <c r="B31" s="12">
        <f>SUM(C14:C16)</f>
        <v/>
      </c>
      <c r="C31" s="16" t="inlineStr">
        <is>
          <t>&gt;=</t>
        </is>
      </c>
      <c r="D31" s="11">
        <f>C17</f>
        <v/>
      </c>
    </row>
    <row r="32">
      <c r="A32" s="5" t="inlineStr">
        <is>
          <t>Gudang 3</t>
        </is>
      </c>
      <c r="B32" s="12">
        <f>SUM(D14:D16)</f>
        <v/>
      </c>
      <c r="C32" s="16" t="inlineStr">
        <is>
          <t>&gt;=</t>
        </is>
      </c>
      <c r="D32" s="11">
        <f>D17</f>
        <v/>
      </c>
    </row>
    <row r="33">
      <c r="A33" s="5" t="inlineStr">
        <is>
          <t>Dummy</t>
        </is>
      </c>
      <c r="B33" s="12">
        <f>SUM(E14:E16)</f>
        <v/>
      </c>
      <c r="C33" s="16" t="inlineStr">
        <is>
          <t>&gt;=</t>
        </is>
      </c>
      <c r="D33" s="11">
        <f>E17</f>
        <v/>
      </c>
    </row>
    <row r="34"/>
    <row r="35" ht="22" customHeight="1">
      <c r="A35" s="4" t="inlineStr">
        <is>
          <t>Ringkasan Setup Solver (isi persis ke dialog Data &gt; Solver)</t>
        </is>
      </c>
      <c r="B35" s="2" t="n"/>
      <c r="C35" s="2" t="n"/>
      <c r="D35" s="2" t="n"/>
      <c r="E35" s="3" t="n"/>
    </row>
    <row r="36">
      <c r="A36" s="6" t="inlineStr">
        <is>
          <t>Set Objective</t>
        </is>
      </c>
      <c r="B36" s="17" t="inlineStr">
        <is>
          <t>$B$20</t>
        </is>
      </c>
      <c r="C36" s="2" t="n"/>
      <c r="D36" s="2" t="n"/>
      <c r="E36" s="3" t="n"/>
    </row>
    <row r="37">
      <c r="A37" s="6" t="inlineStr">
        <is>
          <t>To</t>
        </is>
      </c>
      <c r="B37" s="17" t="inlineStr">
        <is>
          <t>Min</t>
        </is>
      </c>
      <c r="C37" s="2" t="n"/>
      <c r="D37" s="2" t="n"/>
      <c r="E37" s="3" t="n"/>
    </row>
    <row r="38">
      <c r="A38" s="6" t="inlineStr">
        <is>
          <t>By Changing Variable Cells</t>
        </is>
      </c>
      <c r="B38" s="17" t="inlineStr">
        <is>
          <t>$B$14:$E$16</t>
        </is>
      </c>
      <c r="C38" s="2" t="n"/>
      <c r="D38" s="2" t="n"/>
      <c r="E38" s="3" t="n"/>
    </row>
    <row r="39">
      <c r="A39" s="6" t="inlineStr">
        <is>
          <t>Constraint 1 (Supply)</t>
        </is>
      </c>
      <c r="B39" s="17" t="inlineStr">
        <is>
          <t>$B$24:$B$26 &lt;= $D$24:$D$26</t>
        </is>
      </c>
      <c r="C39" s="2" t="n"/>
      <c r="D39" s="2" t="n"/>
      <c r="E39" s="3" t="n"/>
    </row>
    <row r="40">
      <c r="A40" s="6" t="inlineStr">
        <is>
          <t>Constraint 2 (Demand)</t>
        </is>
      </c>
      <c r="B40" s="17" t="inlineStr">
        <is>
          <t>$B$30:$B$33 &gt;= $D$30:$D$33</t>
        </is>
      </c>
      <c r="C40" s="2" t="n"/>
      <c r="D40" s="2" t="n"/>
      <c r="E40" s="3" t="n"/>
    </row>
    <row r="41">
      <c r="A41" s="6" t="inlineStr">
        <is>
          <t>Solving Method</t>
        </is>
      </c>
      <c r="B41" s="17" t="inlineStr">
        <is>
          <t>Simplex LP</t>
        </is>
      </c>
      <c r="C41" s="2" t="n"/>
      <c r="D41" s="2" t="n"/>
      <c r="E41" s="3" t="n"/>
    </row>
  </sheetData>
  <mergeCells count="15">
    <mergeCell ref="A2:F2"/>
    <mergeCell ref="B40:E40"/>
    <mergeCell ref="A12:E12"/>
    <mergeCell ref="A4:E4"/>
    <mergeCell ref="A35:E35"/>
    <mergeCell ref="B41:E41"/>
    <mergeCell ref="B37:E37"/>
    <mergeCell ref="A28:E28"/>
    <mergeCell ref="B38:E38"/>
    <mergeCell ref="A19:E19"/>
    <mergeCell ref="B39:E39"/>
    <mergeCell ref="A1:E1"/>
    <mergeCell ref="B20:E20"/>
    <mergeCell ref="A22:E22"/>
    <mergeCell ref="B36:E36"/>
  </mergeCell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G23"/>
  <sheetViews>
    <sheetView workbookViewId="0">
      <selection activeCell="A1" sqref="A1"/>
    </sheetView>
  </sheetViews>
  <sheetFormatPr baseColWidth="8" defaultRowHeight="15"/>
  <cols>
    <col width="20" customWidth="1" min="1" max="1"/>
    <col width="24" customWidth="1" min="2" max="2"/>
    <col width="16" customWidth="1" min="3" max="3"/>
    <col width="16" customWidth="1" min="4" max="4"/>
    <col width="20" customWidth="1" min="5" max="5"/>
    <col width="18" customWidth="1" min="6" max="6"/>
    <col width="18" customWidth="1" min="7" max="7"/>
  </cols>
  <sheetData>
    <row r="1" ht="30" customHeight="1">
      <c r="A1" s="1" t="inlineStr">
        <is>
          <t>Template Sensitivity Report -- Cara Membaca Hasil Solver</t>
        </is>
      </c>
      <c r="B1" s="2" t="n"/>
      <c r="C1" s="2" t="n"/>
      <c r="D1" s="2" t="n"/>
      <c r="E1" s="2" t="n"/>
      <c r="F1" s="3" t="n"/>
    </row>
    <row r="2" ht="60" customHeight="1">
      <c r="A2" s="5" t="inlineStr">
        <is>
          <t>Setelah Solve pada model LP (bukan model transportasi -- transportasi biasanya degenerate sehingga sensitivity report-nya kurang informatif), centang 'Sensitivity' di kotak Reports pada dialog Solver Results SEBELUM klik OK. Solver akan membuat sheet BARU bernama 'Sensitivity Report 1' berisi dua tabel: Variable Cells dan Constraints. Salin angka dari sheet itu ke template di bawah, lalu interpretasikan.</t>
        </is>
      </c>
      <c r="B2" s="2" t="n"/>
      <c r="C2" s="2" t="n"/>
      <c r="D2" s="2" t="n"/>
      <c r="E2" s="2" t="n"/>
      <c r="F2" s="3" t="n"/>
    </row>
    <row r="3"/>
    <row r="4" ht="22" customHeight="1">
      <c r="A4" s="4" t="inlineStr">
        <is>
          <t>Definisi Istilah Kunci</t>
        </is>
      </c>
      <c r="B4" s="2" t="n"/>
      <c r="C4" s="2" t="n"/>
      <c r="D4" s="2" t="n"/>
      <c r="E4" s="2" t="n"/>
      <c r="F4" s="3" t="n"/>
    </row>
    <row r="5" ht="55" customHeight="1">
      <c r="A5" s="6" t="inlineStr">
        <is>
          <t>Shadow Price</t>
        </is>
      </c>
      <c r="B5" s="5" t="inlineStr">
        <is>
          <t>Kenaikan nilai fungsi tujuan (Rp) untuk SETIAP tambahan 1 unit kapasitas kendala yang MENGIKAT (binding, terpakai penuh). Kendala yang tidak mengikat (slack &gt; 0) punya shadow price = 0.</t>
        </is>
      </c>
      <c r="C5" s="2" t="n"/>
      <c r="D5" s="2" t="n"/>
      <c r="E5" s="2" t="n"/>
      <c r="F5" s="3" t="n"/>
    </row>
    <row r="6" ht="55" customHeight="1">
      <c r="A6" s="6" t="inlineStr">
        <is>
          <t>Allowable Increase / Decrease (Constraint)</t>
        </is>
      </c>
      <c r="B6" s="5" t="inlineStr">
        <is>
          <t>Rentang RHS kendala yang membuat shadow price di atas TETAP berlaku. Di luar rentang ini, shadow price berubah (kendala lain jadi mengikat).</t>
        </is>
      </c>
      <c r="C6" s="2" t="n"/>
      <c r="D6" s="2" t="n"/>
      <c r="E6" s="2" t="n"/>
      <c r="F6" s="3" t="n"/>
    </row>
    <row r="7" ht="55" customHeight="1">
      <c r="A7" s="6" t="inlineStr">
        <is>
          <t>Reduced Cost</t>
        </is>
      </c>
      <c r="B7" s="5" t="inlineStr">
        <is>
          <t>Untuk variabel keputusan yang NILAINYA 0 di solusi optimal: seberapa besar koefisien objektifnya harus naik (kasus Max) agar variabel itu masuk ke solusi (bernilai positif). Variabel yang sudah positif di solusi optimal punya reduced cost = 0.</t>
        </is>
      </c>
      <c r="C7" s="2" t="n"/>
      <c r="D7" s="2" t="n"/>
      <c r="E7" s="2" t="n"/>
      <c r="F7" s="3" t="n"/>
    </row>
    <row r="8" ht="55" customHeight="1">
      <c r="A8" s="6" t="inlineStr">
        <is>
          <t>Allowable Increase / Decrease (Objective Coefficient)</t>
        </is>
      </c>
      <c r="B8" s="5" t="inlineStr">
        <is>
          <t>Rentang koefisien fungsi tujuan (mis. keuntungan per unit) yang membuat SOLUSI OPTIMAL (kombinasi X1, X2) tetap sama. Di luar rentang ini, kombinasi produksi optimal bisa berubah.</t>
        </is>
      </c>
      <c r="C8" s="2" t="n"/>
      <c r="D8" s="2" t="n"/>
      <c r="E8" s="2" t="n"/>
      <c r="F8" s="3" t="n"/>
    </row>
    <row r="9"/>
    <row r="10" ht="22" customHeight="1">
      <c r="A10" s="4" t="inlineStr">
        <is>
          <t>Template Tabel 1 -- Variable Cells (salin dari Sensitivity Report)</t>
        </is>
      </c>
      <c r="B10" s="2" t="n"/>
      <c r="C10" s="2" t="n"/>
      <c r="D10" s="2" t="n"/>
      <c r="E10" s="2" t="n"/>
      <c r="F10" s="2" t="n"/>
      <c r="G10" s="3" t="n"/>
    </row>
    <row r="11">
      <c r="A11" s="1" t="inlineStr">
        <is>
          <t>Cell</t>
        </is>
      </c>
      <c r="B11" s="1" t="inlineStr">
        <is>
          <t>Name</t>
        </is>
      </c>
      <c r="C11" s="1" t="inlineStr">
        <is>
          <t>Final Value</t>
        </is>
      </c>
      <c r="D11" s="1" t="inlineStr">
        <is>
          <t>Reduced Cost</t>
        </is>
      </c>
      <c r="E11" s="1" t="inlineStr">
        <is>
          <t>Objective Coefficient</t>
        </is>
      </c>
      <c r="F11" s="1" t="inlineStr">
        <is>
          <t>Allowable Increase</t>
        </is>
      </c>
      <c r="G11" s="1" t="inlineStr">
        <is>
          <t>Allowable Decrease</t>
        </is>
      </c>
    </row>
    <row r="12">
      <c r="A12" s="18" t="inlineStr"/>
      <c r="B12" s="5" t="inlineStr">
        <is>
          <t>X1 (Meja)</t>
        </is>
      </c>
      <c r="C12" s="18" t="inlineStr"/>
      <c r="D12" s="18" t="inlineStr"/>
      <c r="E12" s="18" t="inlineStr"/>
      <c r="F12" s="18" t="inlineStr"/>
      <c r="G12" s="18" t="inlineStr"/>
    </row>
    <row r="13">
      <c r="A13" s="18" t="inlineStr"/>
      <c r="B13" s="5" t="inlineStr">
        <is>
          <t>X2 (Kursi)</t>
        </is>
      </c>
      <c r="C13" s="18" t="inlineStr"/>
      <c r="D13" s="18" t="inlineStr"/>
      <c r="E13" s="18" t="inlineStr"/>
      <c r="F13" s="18" t="inlineStr"/>
      <c r="G13" s="18" t="inlineStr"/>
    </row>
    <row r="14"/>
    <row r="15" ht="22" customHeight="1">
      <c r="A15" s="4" t="inlineStr">
        <is>
          <t>Template Tabel 2 -- Constraints (salin dari Sensitivity Report)</t>
        </is>
      </c>
      <c r="B15" s="2" t="n"/>
      <c r="C15" s="2" t="n"/>
      <c r="D15" s="2" t="n"/>
      <c r="E15" s="2" t="n"/>
      <c r="F15" s="2" t="n"/>
      <c r="G15" s="3" t="n"/>
    </row>
    <row r="16">
      <c r="A16" s="1" t="inlineStr">
        <is>
          <t>Cell</t>
        </is>
      </c>
      <c r="B16" s="1" t="inlineStr">
        <is>
          <t>Name</t>
        </is>
      </c>
      <c r="C16" s="1" t="inlineStr">
        <is>
          <t>Final Value</t>
        </is>
      </c>
      <c r="D16" s="1" t="inlineStr">
        <is>
          <t>Shadow Price</t>
        </is>
      </c>
      <c r="E16" s="1" t="inlineStr">
        <is>
          <t>Constraint R.H. Side</t>
        </is>
      </c>
      <c r="F16" s="1" t="inlineStr">
        <is>
          <t>Allowable Increase</t>
        </is>
      </c>
      <c r="G16" s="1" t="inlineStr">
        <is>
          <t>Allowable Decrease</t>
        </is>
      </c>
    </row>
    <row r="17">
      <c r="A17" s="18" t="inlineStr"/>
      <c r="B17" s="5" t="inlineStr">
        <is>
          <t>Kayu (papan)</t>
        </is>
      </c>
      <c r="C17" s="18" t="inlineStr"/>
      <c r="D17" s="18" t="inlineStr"/>
      <c r="E17" s="18" t="inlineStr"/>
      <c r="F17" s="18" t="inlineStr"/>
      <c r="G17" s="18" t="inlineStr"/>
    </row>
    <row r="18">
      <c r="A18" s="18" t="inlineStr"/>
      <c r="B18" s="5" t="inlineStr">
        <is>
          <t>Jam Kerja (jam)</t>
        </is>
      </c>
      <c r="C18" s="18" t="inlineStr"/>
      <c r="D18" s="18" t="inlineStr"/>
      <c r="E18" s="18" t="inlineStr"/>
      <c r="F18" s="18" t="inlineStr"/>
      <c r="G18" s="18" t="inlineStr"/>
    </row>
    <row r="19"/>
    <row r="20" ht="22" customHeight="1">
      <c r="A20" s="4" t="inlineStr">
        <is>
          <t>Pertanyaan Latihan Interpretasi</t>
        </is>
      </c>
      <c r="B20" s="2" t="n"/>
      <c r="C20" s="2" t="n"/>
      <c r="D20" s="2" t="n"/>
      <c r="E20" s="2" t="n"/>
      <c r="F20" s="2" t="n"/>
      <c r="G20" s="3" t="n"/>
    </row>
    <row r="21" ht="35" customHeight="1">
      <c r="A21" s="6" t="inlineStr">
        <is>
          <t>1.</t>
        </is>
      </c>
      <c r="B21" s="5" t="inlineStr">
        <is>
          <t>Kendala mana yang MENGIKAT (binding) -- shadow price &gt; 0? Apa artinya bagi manajemen produksi?</t>
        </is>
      </c>
      <c r="C21" s="2" t="n"/>
      <c r="D21" s="2" t="n"/>
      <c r="E21" s="2" t="n"/>
      <c r="F21" s="2" t="n"/>
      <c r="G21" s="3" t="n"/>
    </row>
    <row r="22" ht="35" customHeight="1">
      <c r="A22" s="6" t="inlineStr">
        <is>
          <t>2.</t>
        </is>
      </c>
      <c r="B22" s="5" t="inlineStr">
        <is>
          <t>Kalau kapasitas kayu bisa ditambah 1 papan lagi, berapa Rp tambahan keuntungan (sesuai shadow price), dan sampai berapa papan tambahan itu masih valid (allowable increase)?</t>
        </is>
      </c>
      <c r="C22" s="2" t="n"/>
      <c r="D22" s="2" t="n"/>
      <c r="E22" s="2" t="n"/>
      <c r="F22" s="2" t="n"/>
      <c r="G22" s="3" t="n"/>
    </row>
    <row r="23" ht="35" customHeight="1">
      <c r="A23" s="6" t="inlineStr">
        <is>
          <t>3.</t>
        </is>
      </c>
      <c r="B23" s="5" t="inlineStr">
        <is>
          <t>Kalau keuntungan per unit Kursi naik (mis. harga jual naik), sampai berapa Rp kenaikan itu TIDAK mengubah kombinasi produksi optimal (X1, X2 tetap sama)?</t>
        </is>
      </c>
      <c r="C23" s="2" t="n"/>
      <c r="D23" s="2" t="n"/>
      <c r="E23" s="2" t="n"/>
      <c r="F23" s="2" t="n"/>
      <c r="G23" s="3" t="n"/>
    </row>
  </sheetData>
  <mergeCells count="13">
    <mergeCell ref="A2:F2"/>
    <mergeCell ref="B7:F7"/>
    <mergeCell ref="B6:F6"/>
    <mergeCell ref="B22:G22"/>
    <mergeCell ref="A1:F1"/>
    <mergeCell ref="B23:G23"/>
    <mergeCell ref="B5:F5"/>
    <mergeCell ref="A20:G20"/>
    <mergeCell ref="A15:G15"/>
    <mergeCell ref="A4:F4"/>
    <mergeCell ref="B8:F8"/>
    <mergeCell ref="B21:G21"/>
    <mergeCell ref="A10:G10"/>
  </mergeCell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C11"/>
  <sheetViews>
    <sheetView workbookViewId="0">
      <selection activeCell="A1" sqref="A1"/>
    </sheetView>
  </sheetViews>
  <sheetFormatPr baseColWidth="8" defaultRowHeight="15"/>
  <cols>
    <col width="12" customWidth="1" min="1" max="1"/>
    <col width="70" customWidth="1" min="2" max="2"/>
    <col width="14" customWidth="1" min="3" max="3"/>
  </cols>
  <sheetData>
    <row r="1" ht="30" customHeight="1">
      <c r="A1" s="1" t="inlineStr">
        <is>
          <t>Contoh Kasus: Interpretasi Bisnis Kedua Model</t>
        </is>
      </c>
      <c r="B1" s="2" t="n"/>
      <c r="C1" s="3" t="n"/>
    </row>
    <row r="2"/>
    <row r="3" ht="22" customHeight="1">
      <c r="A3" s="4" t="inlineStr">
        <is>
          <t>KASUS 1 -- Keputusan Bauran Produksi UKM Mebel Berkah</t>
        </is>
      </c>
      <c r="B3" s="2" t="n"/>
      <c r="C3" s="3" t="n"/>
    </row>
    <row r="4" ht="85" customHeight="1">
      <c r="A4" s="5" t="inlineStr">
        <is>
          <t>Pemilik UKM Mebel Berkah awalnya berasumsi 'produksi Meja saja' karena keuntungan per unit Meja (Rp400.000) lebih tinggi dari Kursi (Rp300.000). Tapi Meja memakai kayu 2x lebih banyak per unit (8 papan vs 4 papan). Solver (metode Simplex, sheet LP_SOLVER) dan metode titik sudut manual (sheet KALKULASI_MANUAL_LP) sama-sama menunjukkan kombinasi CAMPURAN kedua produk memberi keuntungan total lebih tinggi daripada memproduksi Meja saja sampai kapasitas kayu habis -- karena kombinasi campuran memakai kedua sumber daya (kayu DAN jam kerja) secara lebih seimbang, tidak menyisakan jam kerja menganggur.</t>
        </is>
      </c>
      <c r="B4" s="2" t="n"/>
      <c r="C4" s="3" t="n"/>
    </row>
    <row r="5"/>
    <row r="6" ht="50" customHeight="1">
      <c r="A6" s="6" t="inlineStr">
        <is>
          <t>Pelajaran</t>
        </is>
      </c>
      <c r="B6" s="10" t="inlineStr">
        <is>
          <t>Intuisi 'produk paling untung per unit = produksi itu saja' sering SALAH kalau ada lebih dari satu sumber daya terbatas. LP menghitung trade-off antar-kendala secara simultan -- itulah kenapa dipakai secara luas untuk perencanaan produksi, bukan cuma diranking manual per produk.</t>
        </is>
      </c>
      <c r="C6" s="3" t="n"/>
    </row>
    <row r="7"/>
    <row r="8" ht="22" customHeight="1">
      <c r="A8" s="4" t="inlineStr">
        <is>
          <t>KASUS 2 -- Alokasi Distribusi Semen dengan Kelebihan Kapasitas</t>
        </is>
      </c>
      <c r="B8" s="2" t="n"/>
      <c r="C8" s="3" t="n"/>
    </row>
    <row r="9" ht="75" customHeight="1">
      <c r="A9" s="5" t="inlineStr">
        <is>
          <t>PT Semen Nusantara punya 900 ton kapasitas produksi tapi permintaan gudang regional cuma 800 ton -- ada 100 ton kapasitas yang PASTI menganggur di suatu pabrik, tinggal menentukan pabrik mana. Kolom Dummy Tujuan (biaya 0) di sheet TRANSPORTASI_SOLVER membiarkan Solver MEMILIH sendiri pabrik mana yang paling untung dibiarkan menganggur -- biasanya pabrik dengan biaya angkut termahal ke gudang-gudang yang ada, supaya kapasitas yang benar-benar terpakai adalah kombinasi rute termurah.</t>
        </is>
      </c>
      <c r="B9" s="2" t="n"/>
      <c r="C9" s="3" t="n"/>
    </row>
    <row r="10"/>
    <row r="11" ht="50" customHeight="1">
      <c r="A11" s="6" t="inlineStr">
        <is>
          <t>Pelajaran</t>
        </is>
      </c>
      <c r="B11" s="10" t="inlineStr">
        <is>
          <t>Alokasi ke kolom/baris Dummy BUKAN kesalahan model -- itu keputusan optimal yang sah kalau supply dan demand memang tidak seimbang. Membaca hasil Solver di kolom Dummy artinya 'kapasitas pabrik ini sengaja tidak dipakai penuh karena rutenya kalah murah dibanding kombinasi lain', bukan error.</t>
        </is>
      </c>
      <c r="C11" s="3" t="n"/>
    </row>
  </sheetData>
  <mergeCells count="7">
    <mergeCell ref="B6:C6"/>
    <mergeCell ref="A1:C1"/>
    <mergeCell ref="B11:C11"/>
    <mergeCell ref="A8:C8"/>
    <mergeCell ref="A9:C9"/>
    <mergeCell ref="A3:C3"/>
    <mergeCell ref="A4:C4"/>
  </mergeCells>
  <pageMargins left="0.75" right="0.75" top="1" bottom="1" header="0.5" footer="0.5"/>
</worksheet>
</file>

<file path=xl/worksheets/sheet9.xml><?xml version="1.0" encoding="utf-8"?>
<worksheet xmlns="http://schemas.openxmlformats.org/spreadsheetml/2006/main">
  <sheetPr>
    <outlinePr summaryBelow="1" summaryRight="1"/>
    <pageSetUpPr/>
  </sheetPr>
  <dimension ref="A1:C26"/>
  <sheetViews>
    <sheetView workbookViewId="0">
      <selection activeCell="A1" sqref="A1"/>
    </sheetView>
  </sheetViews>
  <sheetFormatPr baseColWidth="8" defaultRowHeight="15"/>
  <cols>
    <col width="20" customWidth="1" min="1" max="1"/>
    <col width="72" customWidth="1" min="2" max="2"/>
    <col width="14" customWidth="1" min="3" max="3"/>
  </cols>
  <sheetData>
    <row r="1" ht="30" customHeight="1">
      <c r="A1" s="1" t="inlineStr">
        <is>
          <t>Kesalahan Umum Memakai Solver + Cara Verifikasi</t>
        </is>
      </c>
      <c r="B1" s="2" t="n"/>
      <c r="C1" s="3" t="n"/>
    </row>
    <row r="2"/>
    <row r="3" ht="22" customHeight="1">
      <c r="A3" s="19" t="inlineStr">
        <is>
          <t>1. Lupa centang 'Make Unconstrained Variables Non-Negative'</t>
        </is>
      </c>
    </row>
    <row r="4" ht="70" customHeight="1">
      <c r="A4" s="6" t="inlineStr">
        <is>
          <t>Diagnosis:</t>
        </is>
      </c>
      <c r="B4" s="5" t="inlineStr">
        <is>
          <t>Tanpa opsi ini dicentang, Solver menganggap sel keputusan boleh NEGATIF (mis. 'memproduksi -5 unit Meja'), yang tidak masuk akal secara bisnis. Hasilnya bisa berupa solusi matematis valid tapi tidak bisa diterapkan.</t>
        </is>
      </c>
      <c r="C4" s="3" t="n"/>
    </row>
    <row r="5" ht="55" customHeight="1">
      <c r="A5" s="6" t="inlineStr">
        <is>
          <t>Cara Verifikasi:</t>
        </is>
      </c>
      <c r="B5" s="5" t="inlineStr">
        <is>
          <t>Setelah Solve, cek sel keputusan -- kalau ada angka negatif, buka lagi Solver Parameters, pastikan kotak 'Make Unconstrained Variables Non-Negative' tercentang, lalu Solve ulang.</t>
        </is>
      </c>
      <c r="C5" s="3" t="n"/>
    </row>
    <row r="6" ht="40" customHeight="1">
      <c r="A6" s="6" t="inlineStr">
        <is>
          <t>Contoh:</t>
        </is>
      </c>
      <c r="B6" s="10" t="inlineStr">
        <is>
          <t>Jumlah Diproduksi Meja = -12 unit di sel keputusan adalah tanda pasti opsi ini belum dicentang.</t>
        </is>
      </c>
      <c r="C6" s="3" t="n"/>
    </row>
    <row r="7"/>
    <row r="8" ht="22" customHeight="1">
      <c r="A8" s="19" t="inlineStr">
        <is>
          <t>2. Salah pilih Solving Method (GRG Nonlinear untuk model linear)</t>
        </is>
      </c>
    </row>
    <row r="9" ht="70" customHeight="1">
      <c r="A9" s="6" t="inlineStr">
        <is>
          <t>Diagnosis:</t>
        </is>
      </c>
      <c r="B9" s="5" t="inlineStr">
        <is>
          <t>Model LP dan transportasi di workbook ini LINEAR MURNI (semua formula SUMPRODUCT/SUM, tidak ada pangkat/pembagian antar-variabel keputusan). Memakai GRG Nonlinear atau Evolutionary untuk model linear membuang waktu komputasi dan berisiko berhenti di solusi lokal yang BUKAN optimal global.</t>
        </is>
      </c>
      <c r="C9" s="3" t="n"/>
    </row>
    <row r="10" ht="55" customHeight="1">
      <c r="A10" s="6" t="inlineStr">
        <is>
          <t>Cara Verifikasi:</t>
        </is>
      </c>
      <c r="B10" s="5" t="inlineStr">
        <is>
          <t>Selalu pilih 'Simplex LP' di dropdown Solving Method untuk kedua model di workbook ini. Simplex menjamin solusi optimal GLOBAL untuk model linear (bukan cuma lokal).</t>
        </is>
      </c>
      <c r="C10" s="3" t="n"/>
    </row>
    <row r="11" ht="40" customHeight="1">
      <c r="A11" s="6" t="inlineStr">
        <is>
          <t>Contoh:</t>
        </is>
      </c>
      <c r="B11" s="10" t="inlineStr">
        <is>
          <t>Kalau salah pilih GRG Nonlinear, Solver kadang melaporkan 'Solver found a solution' padahal ada solusi lebih baik yang tidak ditemukan.</t>
        </is>
      </c>
      <c r="C11" s="3" t="n"/>
    </row>
    <row r="12"/>
    <row r="13" ht="22" customHeight="1">
      <c r="A13" s="19" t="inlineStr">
        <is>
          <t>3. Kendala terbalik tanda (Kayu memakai &gt;= padahal seharusnya &lt;=)</t>
        </is>
      </c>
    </row>
    <row r="14" ht="70" customHeight="1">
      <c r="A14" s="6" t="inlineStr">
        <is>
          <t>Diagnosis:</t>
        </is>
      </c>
      <c r="B14" s="5" t="inlineStr">
        <is>
          <t>Kendala kapasitas (kayu, jam kerja, supply) berarti pemakaian TIDAK BOLEH MELEBIHI yang tersedia -- tandanya &lt;=. Kalau salah pakai &gt;=, Solver akan mencoba memproduksi SEBANYAK MUNGKIN sampai tak terhingga (kalau tujuannya Max) -- hasilnya 'Solver could not find a feasible solution' atau nilai sangat besar tidak masuk akal.</t>
        </is>
      </c>
      <c r="C14" s="3" t="n"/>
    </row>
    <row r="15" ht="55" customHeight="1">
      <c r="A15" s="6" t="inlineStr">
        <is>
          <t>Cara Verifikasi:</t>
        </is>
      </c>
      <c r="B15" s="5" t="inlineStr">
        <is>
          <t>Cek tabel 'Ringkasan Setup Solver' di sheet LP_SOLVER/TRANSPORTASI_SOLVER: kendala kapasitas/supply selalu &lt;=, kendala permintaan/demand selalu &gt;= (karena permintaan adalah MINIMUM yang harus dipenuhi).</t>
        </is>
      </c>
      <c r="C15" s="3" t="n"/>
    </row>
    <row r="16" ht="40" customHeight="1">
      <c r="A16" s="6" t="inlineStr">
        <is>
          <t>Contoh:</t>
        </is>
      </c>
      <c r="B16" s="10" t="inlineStr">
        <is>
          <t>Kendala Kayu Total Terpakai &gt;= 640 (terbalik) akan membuat Solver mencoba memproduksi tak terbatas -- 'Unbounded'.</t>
        </is>
      </c>
      <c r="C16" s="3" t="n"/>
    </row>
    <row r="17"/>
    <row r="18" ht="22" customHeight="1">
      <c r="A18" s="19" t="inlineStr">
        <is>
          <t>4. Model transportasi tidak seimbang tanpa dummy</t>
        </is>
      </c>
    </row>
    <row r="19" ht="70" customHeight="1">
      <c r="A19" s="6" t="inlineStr">
        <is>
          <t>Diagnosis:</t>
        </is>
      </c>
      <c r="B19" s="5" t="inlineStr">
        <is>
          <t>Kalau total supply != total demand dan TIDAK ditambahkan baris/kolom dummy, kendala supply (&lt;=) dan demand (&gt;=) bisa saling bertentangan secara matematis -- Solver bisa melaporkan infeasible, atau (lebih berbahaya) memberi solusi yang tampak valid tapi sebetulnya tidak menghabiskan kapasitas/memenuhi permintaan secara konsisten.</t>
        </is>
      </c>
      <c r="C19" s="3" t="n"/>
    </row>
    <row r="20" ht="55" customHeight="1">
      <c r="A20" s="6" t="inlineStr">
        <is>
          <t>Cara Verifikasi:</t>
        </is>
      </c>
      <c r="B20" s="5" t="inlineStr">
        <is>
          <t>Selalu cek sheet KALKULASI_MANUAL_TRANSPORTASI bagian 'Validasi Keseimbangan Supply vs Demand' SEBELUM menjalankan Solver. Kalau Selisih != 0, pastikan kolom/baris dummy sudah ditambahkan (di workbook ini sudah otomatis via formula B9).</t>
        </is>
      </c>
      <c r="C20" s="3" t="n"/>
    </row>
    <row r="21" ht="40" customHeight="1">
      <c r="A21" s="6" t="inlineStr">
        <is>
          <t>Contoh:</t>
        </is>
      </c>
      <c r="B21" s="10" t="inlineStr">
        <is>
          <t>Supply 900 ton vs Demand riil 800 ton tanpa dummy: selisih 100 ton 'menghilang' begitu saja dari model.</t>
        </is>
      </c>
      <c r="C21" s="3" t="n"/>
    </row>
    <row r="22"/>
    <row r="23" ht="22" customHeight="1">
      <c r="A23" s="19" t="inlineStr">
        <is>
          <t>5. Menganggap sel keputusan bernilai 0 sebagai jawaban final</t>
        </is>
      </c>
    </row>
    <row r="24" ht="70" customHeight="1">
      <c r="A24" s="6" t="inlineStr">
        <is>
          <t>Diagnosis:</t>
        </is>
      </c>
      <c r="B24" s="5" t="inlineStr">
        <is>
          <t>Sel keputusan di sheet LP_SOLVER dan TRANSPORTASI_SOLVER SENGAJA dibuat 0 sebagai nilai awal/tebakan -- BUKAN jawaban. Kalau lupa menjalankan Solve, fungsi tujuan akan menampilkan Rp0 (LP) atau Rp0 (transportasi), yang BENAR secara formula (0 dikali apa pun = 0) tapi BUKAN solusi optimal.</t>
        </is>
      </c>
      <c r="C24" s="3" t="n"/>
    </row>
    <row r="25" ht="55" customHeight="1">
      <c r="A25" s="6" t="inlineStr">
        <is>
          <t>Cara Verifikasi:</t>
        </is>
      </c>
      <c r="B25" s="5" t="inlineStr">
        <is>
          <t>Selalu jalankan Data &gt; Solver &gt; Solve dan pilih 'Keep Solver Solution' sebelum membaca hasil. Kalau semua sel amber masih 0 dan Anda belum pernah membuka dialog Solver, itu tandanya langkah Solve belum dijalankan.</t>
        </is>
      </c>
      <c r="C25" s="3" t="n"/>
    </row>
    <row r="26" ht="40" customHeight="1">
      <c r="A26" s="6" t="inlineStr">
        <is>
          <t>Contoh:</t>
        </is>
      </c>
      <c r="B26" s="10" t="inlineStr">
        <is>
          <t>Total Keuntungan = Rp0 di LP_SOLVER berarti Solver belum dijalankan, BUKAN berarti kombinasi produksi terbaik adalah 'tidak produksi apa-apa'.</t>
        </is>
      </c>
      <c r="C26" s="3" t="n"/>
    </row>
  </sheetData>
  <mergeCells count="21">
    <mergeCell ref="B16:C16"/>
    <mergeCell ref="B25:C25"/>
    <mergeCell ref="A18:C18"/>
    <mergeCell ref="A3:C3"/>
    <mergeCell ref="B21:C21"/>
    <mergeCell ref="B11:C11"/>
    <mergeCell ref="A23:C23"/>
    <mergeCell ref="A8:C8"/>
    <mergeCell ref="B14:C14"/>
    <mergeCell ref="A13:C13"/>
    <mergeCell ref="B19:C19"/>
    <mergeCell ref="B10:C10"/>
    <mergeCell ref="B9:C9"/>
    <mergeCell ref="B6:C6"/>
    <mergeCell ref="B24:C24"/>
    <mergeCell ref="B15:C15"/>
    <mergeCell ref="A1:C1"/>
    <mergeCell ref="B5:C5"/>
    <mergeCell ref="B20:C20"/>
    <mergeCell ref="B26:C26"/>
    <mergeCell ref="B4:C4"/>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stdsquare2-generator</dc:creator>
  <dcterms:created xmlns:dcterms="http://purl.org/dc/terms/" xmlns:xsi="http://www.w3.org/2001/XMLSchema-instance" xsi:type="dcterms:W3CDTF">2026-01-01T00:00:00Z</dcterms:created>
  <dcterms:modified xmlns:dcterms="http://purl.org/dc/terms/" xmlns:xsi="http://www.w3.org/2001/XMLSchema-instance" xsi:type="dcterms:W3CDTF">2026-07-11T16:23:29Z</dcterms:modified>
  <cp:lastModifiedBy>stdsquare2-generator</cp:lastModifiedBy>
</cp:coreProperties>
</file>