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KSI" sheetId="1" state="visible" r:id="rId1"/>
    <sheet xmlns:r="http://schemas.openxmlformats.org/officeDocument/2006/relationships" name="KONSEP_DASAR" sheetId="2" state="visible" r:id="rId2"/>
    <sheet xmlns:r="http://schemas.openxmlformats.org/officeDocument/2006/relationships" name="CONTOH_KASUS" sheetId="3" state="visible" r:id="rId3"/>
    <sheet xmlns:r="http://schemas.openxmlformats.org/officeDocument/2006/relationships" name="JURNAL_UMUM" sheetId="4" state="visible" r:id="rId4"/>
    <sheet xmlns:r="http://schemas.openxmlformats.org/officeDocument/2006/relationships" name="BUKU_BESAR" sheetId="5" state="visible" r:id="rId5"/>
    <sheet xmlns:r="http://schemas.openxmlformats.org/officeDocument/2006/relationships" name="NERACA_SALDO" sheetId="6" state="visible" r:id="rId6"/>
    <sheet xmlns:r="http://schemas.openxmlformats.org/officeDocument/2006/relationships" name="JURNAL_PENYESUAIAN" sheetId="7" state="visible" r:id="rId7"/>
    <sheet xmlns:r="http://schemas.openxmlformats.org/officeDocument/2006/relationships" name="NERACA_LAJUR" sheetId="8" state="visible" r:id="rId8"/>
    <sheet xmlns:r="http://schemas.openxmlformats.org/officeDocument/2006/relationships" name="LAPORAN_KEUANGAN" sheetId="9" state="visible" r:id="rId9"/>
    <sheet xmlns:r="http://schemas.openxmlformats.org/officeDocument/2006/relationships" name="KESALAHAN_UMUM" sheetId="10" state="visible" r:id="rId10"/>
  </sheets>
  <definedNames/>
  <calcPr calcId="124519" fullCalcOnLoad="1"/>
</workbook>
</file>

<file path=xl/styles.xml><?xml version="1.0" encoding="utf-8"?>
<styleSheet xmlns="http://schemas.openxmlformats.org/spreadsheetml/2006/main">
  <numFmts count="1">
    <numFmt numFmtId="164" formatCode="&quot;Rp&quot; #,##0"/>
  </numFmts>
  <fonts count="4">
    <font>
      <name val="Calibri"/>
      <family val="2"/>
      <color theme="1"/>
      <sz val="11"/>
      <scheme val="minor"/>
    </font>
    <font>
      <name val="Calibri"/>
      <b val="1"/>
      <color rgb="00FFFFFF"/>
      <sz val="11"/>
    </font>
    <font>
      <name val="Calibri"/>
      <sz val="10"/>
    </font>
    <font>
      <name val="Calibri"/>
      <b val="1"/>
      <sz val="10"/>
    </font>
  </fonts>
  <fills count="6">
    <fill>
      <patternFill/>
    </fill>
    <fill>
      <patternFill patternType="gray125"/>
    </fill>
    <fill>
      <patternFill patternType="solid">
        <fgColor rgb="00006B2D"/>
        <bgColor rgb="00006B2D"/>
      </patternFill>
    </fill>
    <fill>
      <patternFill patternType="solid">
        <fgColor rgb="0000C853"/>
        <bgColor rgb="0000C853"/>
      </patternFill>
    </fill>
    <fill>
      <patternFill patternType="solid">
        <fgColor rgb="00FFF9C4"/>
        <bgColor rgb="00FFF9C4"/>
      </patternFill>
    </fill>
    <fill>
      <patternFill patternType="solid">
        <fgColor rgb="00FF6F00"/>
        <bgColor rgb="00FF6F00"/>
      </patternFill>
    </fill>
  </fills>
  <borders count="6">
    <border>
      <left/>
      <right/>
      <top/>
      <bottom/>
      <diagonal/>
    </border>
    <border>
      <left style="thin">
        <color rgb="00CCCCCC"/>
      </left>
      <right style="thin">
        <color rgb="00CCCCCC"/>
      </right>
      <top style="thin">
        <color rgb="00CCCCCC"/>
      </top>
      <bottom style="thin">
        <color rgb="00CCCCCC"/>
      </bottom>
    </border>
    <border>
      <left/>
      <right/>
      <top style="thin">
        <color rgb="00CCCCCC"/>
      </top>
      <bottom/>
      <diagonal/>
    </border>
    <border>
      <left/>
      <right style="thin">
        <color rgb="00CCCCCC"/>
      </right>
      <top style="thin">
        <color rgb="00CCCCCC"/>
      </top>
      <bottom/>
      <diagonal/>
    </border>
    <border>
      <left/>
      <right/>
      <top style="thin">
        <color rgb="00CCCCCC"/>
      </top>
      <bottom style="thin">
        <color rgb="00CCCCCC"/>
      </bottom>
      <diagonal/>
    </border>
    <border>
      <left/>
      <right style="thin">
        <color rgb="00CCCCCC"/>
      </right>
      <top style="thin">
        <color rgb="00CCCCCC"/>
      </top>
      <bottom style="thin">
        <color rgb="00CCCCCC"/>
      </bottom>
      <diagonal/>
    </border>
  </borders>
  <cellStyleXfs count="1">
    <xf numFmtId="0" fontId="0" fillId="0" borderId="0"/>
  </cellStyleXfs>
  <cellXfs count="15">
    <xf numFmtId="0" fontId="0" fillId="0" borderId="0" pivotButton="0" quotePrefix="0" xfId="0"/>
    <xf numFmtId="0" fontId="1" fillId="2" borderId="1" applyAlignment="1" pivotButton="0" quotePrefix="0" xfId="0">
      <alignment horizontal="center" vertical="center" wrapText="1"/>
    </xf>
    <xf numFmtId="0" fontId="0" fillId="0" borderId="4" pivotButton="0" quotePrefix="0" xfId="0"/>
    <xf numFmtId="0" fontId="0" fillId="0" borderId="5" pivotButton="0" quotePrefix="0" xfId="0"/>
    <xf numFmtId="0" fontId="1" fillId="3" borderId="0" applyAlignment="1" pivotButton="0" quotePrefix="0" xfId="0">
      <alignment horizontal="left" vertical="center" indent="1"/>
    </xf>
    <xf numFmtId="0" fontId="2" fillId="0" borderId="1" applyAlignment="1" pivotButton="0" quotePrefix="0" xfId="0">
      <alignment horizontal="left" vertical="top" wrapText="1"/>
    </xf>
    <xf numFmtId="0" fontId="3" fillId="0" borderId="1" applyAlignment="1" pivotButton="0" quotePrefix="0" xfId="0">
      <alignment horizontal="left" vertical="top" wrapText="1"/>
    </xf>
    <xf numFmtId="0" fontId="3" fillId="4" borderId="1" applyAlignment="1" pivotButton="0" quotePrefix="0" xfId="0">
      <alignment horizontal="left" vertical="top" wrapText="1"/>
    </xf>
    <xf numFmtId="0" fontId="1" fillId="3" borderId="1" applyAlignment="1" pivotButton="0" quotePrefix="0" xfId="0">
      <alignment horizontal="center" vertical="center" wrapText="1"/>
    </xf>
    <xf numFmtId="0" fontId="2" fillId="4" borderId="1" applyAlignment="1" pivotButton="0" quotePrefix="0" xfId="0">
      <alignment horizontal="left" vertical="top" wrapText="1"/>
    </xf>
    <xf numFmtId="164" fontId="2" fillId="4" borderId="1" applyAlignment="1" pivotButton="0" quotePrefix="0" xfId="0">
      <alignment horizontal="left" vertical="top" wrapText="1"/>
    </xf>
    <xf numFmtId="164" fontId="3" fillId="0" borderId="1" applyAlignment="1" pivotButton="0" quotePrefix="0" xfId="0">
      <alignment horizontal="left" vertical="top" wrapText="1"/>
    </xf>
    <xf numFmtId="164" fontId="2" fillId="0" borderId="1" applyAlignment="1" pivotButton="0" quotePrefix="0" xfId="0">
      <alignment horizontal="left" vertical="top" wrapText="1"/>
    </xf>
    <xf numFmtId="164" fontId="3" fillId="4" borderId="1" applyAlignment="1" pivotButton="0" quotePrefix="0" xfId="0">
      <alignment horizontal="left" vertical="top" wrapText="1"/>
    </xf>
    <xf numFmtId="0" fontId="1" fillId="5" borderId="0" applyAlignment="1" pivotButton="0" quotePrefix="0" xfId="0">
      <alignment horizontal="left" vertical="center" wrapText="1" inden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styles" Target="styles.xml" Id="rId11"/><Relationship Type="http://schemas.openxmlformats.org/officeDocument/2006/relationships/theme" Target="theme/theme1.xml" Id="rId12"/></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F17"/>
  <sheetViews>
    <sheetView workbookViewId="0">
      <selection activeCell="A1" sqref="A1"/>
    </sheetView>
  </sheetViews>
  <sheetFormatPr baseColWidth="8" defaultRowHeight="15"/>
  <cols>
    <col width="5" customWidth="1" min="1" max="1"/>
    <col width="22" customWidth="1" min="2" max="2"/>
    <col width="50" customWidth="1" min="3" max="3"/>
    <col width="12" customWidth="1" min="4" max="4"/>
    <col width="12" customWidth="1" min="5" max="5"/>
    <col width="12" customWidth="1" min="6" max="6"/>
  </cols>
  <sheetData>
    <row r="1" ht="30" customHeight="1">
      <c r="A1" s="1" t="inlineStr">
        <is>
          <t>Excel Companion · Praktikum Siklus Akuntansi Lengkap</t>
        </is>
      </c>
      <c r="B1" s="2" t="n"/>
      <c r="C1" s="2" t="n"/>
      <c r="D1" s="2" t="n"/>
      <c r="E1" s="2" t="n"/>
      <c r="F1" s="3" t="n"/>
    </row>
    <row r="2"/>
    <row r="3" ht="22" customHeight="1">
      <c r="A3" s="4" t="inlineStr">
        <is>
          <t>Cara Pakai Workbook Ini</t>
        </is>
      </c>
    </row>
    <row r="4" ht="45" customHeight="1">
      <c r="A4" s="5" t="inlineStr">
        <is>
          <t>Workbook ini praktik siklus akuntansi penuh untuk SATU perusahaan jasa selama SATU bulan. Mulai dari transaksi mentah (JURNAL_UMUM, bisa Anda ubah) sampai laporan keuangan jadi — semua sel hasil adalah FORMULA HIDUP. Ubah satu angka transaksi, seluruh rantai ikut berubah.</t>
        </is>
      </c>
      <c r="B4" s="2" t="n"/>
      <c r="C4" s="2" t="n"/>
      <c r="D4" s="2" t="n"/>
      <c r="E4" s="2" t="n"/>
      <c r="F4" s="3" t="n"/>
    </row>
    <row r="5"/>
    <row r="6" ht="22" customHeight="1">
      <c r="A6" s="6" t="inlineStr">
        <is>
          <t>1.</t>
        </is>
      </c>
      <c r="B6" s="7" t="inlineStr">
        <is>
          <t>KONSEP_DASAR</t>
        </is>
      </c>
      <c r="C6" s="5" t="inlineStr">
        <is>
          <t>6 tahap siklus akuntansi dan apa yang terjadi di tiap tahap</t>
        </is>
      </c>
      <c r="D6" s="2" t="n"/>
      <c r="E6" s="2" t="n"/>
      <c r="F6" s="3" t="n"/>
    </row>
    <row r="7" ht="22" customHeight="1">
      <c r="A7" s="6" t="inlineStr">
        <is>
          <t>2.</t>
        </is>
      </c>
      <c r="B7" s="7" t="inlineStr">
        <is>
          <t>CONTOH_KASUS</t>
        </is>
      </c>
      <c r="C7" s="5" t="inlineStr">
        <is>
          <t>Profil perusahaan dan daftar akun (chart of accounts)</t>
        </is>
      </c>
      <c r="D7" s="2" t="n"/>
      <c r="E7" s="2" t="n"/>
      <c r="F7" s="3" t="n"/>
    </row>
    <row r="8" ht="22" customHeight="1">
      <c r="A8" s="6" t="inlineStr">
        <is>
          <t>3.</t>
        </is>
      </c>
      <c r="B8" s="7" t="inlineStr">
        <is>
          <t>JURNAL_UMUM</t>
        </is>
      </c>
      <c r="C8" s="5" t="inlineStr">
        <is>
          <t>19 transaksi bulan Juli — INPUT, boleh diedit</t>
        </is>
      </c>
      <c r="D8" s="2" t="n"/>
      <c r="E8" s="2" t="n"/>
      <c r="F8" s="3" t="n"/>
    </row>
    <row r="9" ht="22" customHeight="1">
      <c r="A9" s="6" t="inlineStr">
        <is>
          <t>4.</t>
        </is>
      </c>
      <c r="B9" s="7" t="inlineStr">
        <is>
          <t>BUKU_BESAR</t>
        </is>
      </c>
      <c r="C9" s="5" t="inlineStr">
        <is>
          <t>Posting otomatis per akun via SUMIF dari JURNAL_UMUM</t>
        </is>
      </c>
      <c r="D9" s="2" t="n"/>
      <c r="E9" s="2" t="n"/>
      <c r="F9" s="3" t="n"/>
    </row>
    <row r="10" ht="22" customHeight="1">
      <c r="A10" s="6" t="inlineStr">
        <is>
          <t>5.</t>
        </is>
      </c>
      <c r="B10" s="7" t="inlineStr">
        <is>
          <t>NERACA_SALDO</t>
        </is>
      </c>
      <c r="C10" s="5" t="inlineStr">
        <is>
          <t>Uji keseimbangan: Total Debit harus = Total Kredit</t>
        </is>
      </c>
      <c r="D10" s="2" t="n"/>
      <c r="E10" s="2" t="n"/>
      <c r="F10" s="3" t="n"/>
    </row>
    <row r="11" ht="22" customHeight="1">
      <c r="A11" s="6" t="inlineStr">
        <is>
          <t>6.</t>
        </is>
      </c>
      <c r="B11" s="7" t="inlineStr">
        <is>
          <t>JURNAL_PENYESUAIAN</t>
        </is>
      </c>
      <c r="C11" s="5" t="inlineStr">
        <is>
          <t>4 penyesuaian akhir periode (perlengkapan, penyusutan, akrual, dimuka)</t>
        </is>
      </c>
      <c r="D11" s="2" t="n"/>
      <c r="E11" s="2" t="n"/>
      <c r="F11" s="3" t="n"/>
    </row>
    <row r="12" ht="22" customHeight="1">
      <c r="A12" s="6" t="inlineStr">
        <is>
          <t>7.</t>
        </is>
      </c>
      <c r="B12" s="7" t="inlineStr">
        <is>
          <t>NERACA_LAJUR</t>
        </is>
      </c>
      <c r="C12" s="5" t="inlineStr">
        <is>
          <t>Kertas kerja 10 kolom: Neraca Saldo + Penyesuaian -&gt; Laba Rugi &amp; Neraca</t>
        </is>
      </c>
      <c r="D12" s="2" t="n"/>
      <c r="E12" s="2" t="n"/>
      <c r="F12" s="3" t="n"/>
    </row>
    <row r="13" ht="22" customHeight="1">
      <c r="A13" s="6" t="inlineStr">
        <is>
          <t>8.</t>
        </is>
      </c>
      <c r="B13" s="7" t="inlineStr">
        <is>
          <t>LAPORAN_KEUANGAN</t>
        </is>
      </c>
      <c r="C13" s="5" t="inlineStr">
        <is>
          <t>Laba Rugi, Perubahan Modal, Neraca — semua tarik dari NERACA_LAJUR</t>
        </is>
      </c>
      <c r="D13" s="2" t="n"/>
      <c r="E13" s="2" t="n"/>
      <c r="F13" s="3" t="n"/>
    </row>
    <row r="14" ht="22" customHeight="1">
      <c r="A14" s="6" t="inlineStr">
        <is>
          <t>9.</t>
        </is>
      </c>
      <c r="B14" s="7" t="inlineStr">
        <is>
          <t>KESALAHAN_UMUM</t>
        </is>
      </c>
      <c r="C14" s="5" t="inlineStr">
        <is>
          <t>4 kesalahan mahasiswa tersering + cara verifikasi</t>
        </is>
      </c>
      <c r="D14" s="2" t="n"/>
      <c r="E14" s="2" t="n"/>
      <c r="F14" s="3" t="n"/>
    </row>
    <row r="15"/>
    <row r="16" ht="22" customHeight="1">
      <c r="A16" s="4" t="inlineStr">
        <is>
          <t>Cara Coba: Ubah Satu Angka</t>
        </is>
      </c>
    </row>
    <row r="17" ht="55" customHeight="1">
      <c r="A17" s="5" t="inlineStr">
        <is>
          <t>Ubah jumlah transaksi No. 5 (05/07/2026, jasa reparasi tunai) di JURNAL_UMUM dari Rp 2.500.000 jadi angka lain -&gt; lihat BUKU_BESAR (akun Kas &amp; Pendapatan Jasa), NERACA_SALDO, NERACA_LAJUR, sampai LAPORAN_KEUANGAN semua ikut berubah otomatis. Status BALANCE di NERACA_SALDO dan NERACA_LAJUR akan tetap ✓ karena keduanya formula, bukan angka mati.</t>
        </is>
      </c>
      <c r="B17" s="2" t="n"/>
      <c r="C17" s="2" t="n"/>
      <c r="D17" s="2" t="n"/>
      <c r="E17" s="2" t="n"/>
      <c r="F17" s="3" t="n"/>
    </row>
  </sheetData>
  <mergeCells count="14">
    <mergeCell ref="C13:F13"/>
    <mergeCell ref="A16:F16"/>
    <mergeCell ref="C9:F9"/>
    <mergeCell ref="C8:F8"/>
    <mergeCell ref="A1:F1"/>
    <mergeCell ref="C12:F12"/>
    <mergeCell ref="C6:F6"/>
    <mergeCell ref="C7:F7"/>
    <mergeCell ref="A17:F17"/>
    <mergeCell ref="A4:F4"/>
    <mergeCell ref="C11:F11"/>
    <mergeCell ref="A3:F3"/>
    <mergeCell ref="C10:F10"/>
    <mergeCell ref="C14:F14"/>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D21"/>
  <sheetViews>
    <sheetView workbookViewId="0">
      <selection activeCell="A1" sqref="A1"/>
    </sheetView>
  </sheetViews>
  <sheetFormatPr baseColWidth="8" defaultRowHeight="15"/>
  <cols>
    <col width="20" customWidth="1" min="1" max="1"/>
    <col width="38" customWidth="1" min="2" max="2"/>
    <col width="25" customWidth="1" min="3" max="3"/>
    <col width="25" customWidth="1" min="4" max="4"/>
  </cols>
  <sheetData>
    <row r="1" ht="30" customHeight="1">
      <c r="A1" s="1" t="inlineStr">
        <is>
          <t>Kesalahan Umum dan Cara Verifikasi</t>
        </is>
      </c>
      <c r="B1" s="2" t="n"/>
      <c r="C1" s="2" t="n"/>
      <c r="D1" s="3" t="n"/>
    </row>
    <row r="2"/>
    <row r="3" ht="30" customHeight="1">
      <c r="A3" s="14" t="inlineStr">
        <is>
          <t>1. Langsung susun laporan keuangan dari Neraca Saldo, lompati penyesuaian</t>
        </is>
      </c>
    </row>
    <row r="4" ht="55" customHeight="1">
      <c r="A4" s="6" t="inlineStr">
        <is>
          <t>Diagnosis:</t>
        </is>
      </c>
      <c r="B4" s="5" t="inlineStr">
        <is>
          <t>Laporan disusun dari NERACA_SALDO (sebelum penyesuaian), bukan dari NERACA_LAJUR kolom NSD/Laba Rugi/Neraca. Beban dan pendapatan periode berjalan jadi understated.</t>
        </is>
      </c>
      <c r="C4" s="2" t="n"/>
      <c r="D4" s="3" t="n"/>
    </row>
    <row r="5" ht="55" customHeight="1">
      <c r="A5" s="6" t="inlineStr">
        <is>
          <t>Cara Verifikasi:</t>
        </is>
      </c>
      <c r="B5" s="5" t="inlineStr">
        <is>
          <t>Cek: Laba Bersih di LAPORAN_KEUANGAN harus sama dengan hasil di NERACA_LAJUR baris 21 (Laba/Rugi Bersih). Kalau beda, ada langkah penyesuaian yang terlewat.</t>
        </is>
      </c>
      <c r="C5" s="2" t="n"/>
      <c r="D5" s="3" t="n"/>
    </row>
    <row r="6" ht="55" customHeight="1">
      <c r="A6" s="6" t="inlineStr">
        <is>
          <t>Contoh:</t>
        </is>
      </c>
      <c r="B6" s="9" t="inlineStr">
        <is>
          <t>Di workbook ini, Beban Gaji sebelum penyesuaian Rp 4.000.000, setelah penyesuaian Rp 4.300.000 (ada akrual Rp 300.000). Lompati penyesuaian -&gt; Laba Bersih lebih besar dari seharusnya.</t>
        </is>
      </c>
      <c r="C6" s="2" t="n"/>
      <c r="D6" s="3" t="n"/>
    </row>
    <row r="7"/>
    <row r="8" ht="30" customHeight="1">
      <c r="A8" s="14" t="inlineStr">
        <is>
          <t>2. Salah posting: akun dicatat di sisi Debit padahal seharusnya Kredit (atau sebaliknya)</t>
        </is>
      </c>
    </row>
    <row r="9" ht="55" customHeight="1">
      <c r="A9" s="6" t="inlineStr">
        <is>
          <t>Diagnosis:</t>
        </is>
      </c>
      <c r="B9" s="5" t="inlineStr">
        <is>
          <t>Kesalahan paling umum di JURNAL_UMUM/JURNAL_PENYESUAIAN — kolom Akun Didebit dan Akun Dikredit tertukar. NERACA_SALDO tetap 'BALANCE' meski akunnya salah, karena total tetap sama.</t>
        </is>
      </c>
      <c r="C9" s="2" t="n"/>
      <c r="D9" s="3" t="n"/>
    </row>
    <row r="10" ht="55" customHeight="1">
      <c r="A10" s="6" t="inlineStr">
        <is>
          <t>Cara Verifikasi:</t>
        </is>
      </c>
      <c r="B10" s="5" t="inlineStr">
        <is>
          <t>Jangan cuma percaya status BALANCE di NERACA_SALDO. Telusuri BUKU_BESAR: apakah Saldo Akhir tiap akun masuk akal (Kas tidak boleh negatif kalau tidak ada penarikan kredit, Modal tidak boleh berkurang dari setoran)?</t>
        </is>
      </c>
      <c r="C10" s="2" t="n"/>
      <c r="D10" s="3" t="n"/>
    </row>
    <row r="11" ht="55" customHeight="1">
      <c r="A11" s="6" t="inlineStr">
        <is>
          <t>Contoh:</t>
        </is>
      </c>
      <c r="B11" s="9" t="inlineStr">
        <is>
          <t>Kalau transaksi No. 2 (beli Peralatan tunai) tertukar jadi Debit Kas / Kredit Peralatan, NERACA_SALDO tetap balance tapi saldo Kas jadi salah besar dan Peralatan hilang dari Neraca.</t>
        </is>
      </c>
      <c r="C11" s="2" t="n"/>
      <c r="D11" s="3" t="n"/>
    </row>
    <row r="12"/>
    <row r="13" ht="30" customHeight="1">
      <c r="A13" s="14" t="inlineStr">
        <is>
          <t>3. Neraca Lajur tidak balance karena lupa memasukkan Laba/Rugi Bersih ke kolom yang tepat</t>
        </is>
      </c>
    </row>
    <row r="14" ht="55" customHeight="1">
      <c r="A14" s="6" t="inlineStr">
        <is>
          <t>Diagnosis:</t>
        </is>
      </c>
      <c r="B14" s="5" t="inlineStr">
        <is>
          <t>Total kolom Laba Rugi Debit tidak sama dengan Laba Rugi Kredit (karena memang pendapatan != beban) — itu WAJAR. Yang salah adalah lupa menambahkan selisihnya (Laba/Rugi Bersih) ke sisi yang kurang, di kolom Laba Rugi MAUPUN kolom Neraca.</t>
        </is>
      </c>
      <c r="C14" s="2" t="n"/>
      <c r="D14" s="3" t="n"/>
    </row>
    <row r="15" ht="55" customHeight="1">
      <c r="A15" s="6" t="inlineStr">
        <is>
          <t>Cara Verifikasi:</t>
        </is>
      </c>
      <c r="B15" s="5" t="inlineStr">
        <is>
          <t>Cek baris 'Cek Laba Rugi (I = J)' dan 'Cek Neraca (K = L)' di NERACA_LAJUR. Keduanya harus BALANCE setelah baris Laba (Rugi) Bersih ditambahkan — bukan sebelum.</t>
        </is>
      </c>
      <c r="C15" s="2" t="n"/>
      <c r="D15" s="3" t="n"/>
    </row>
    <row r="16" ht="55" customHeight="1">
      <c r="A16" s="6" t="inlineStr">
        <is>
          <t>Contoh:</t>
        </is>
      </c>
      <c r="B16" s="9" t="inlineStr">
        <is>
          <t>Di workbook ini Laba Bersih Rp 5.850.000 ditambahkan ke kolom Laba Rugi Debit (menyeimbangkan Pendapatan Kredit) DAN ke kolom Neraca Kredit (menambah Modal). Kalau cuma ditambahkan ke satu sisi, salah satu Cek akan TIDAK BALANCE.</t>
        </is>
      </c>
      <c r="C16" s="2" t="n"/>
      <c r="D16" s="3" t="n"/>
    </row>
    <row r="17"/>
    <row r="18" ht="30" customHeight="1">
      <c r="A18" s="14" t="inlineStr">
        <is>
          <t>4. Lupa menutup akun sementara (Pendapatan, Beban, Prive) di akhir periode</t>
        </is>
      </c>
    </row>
    <row r="19" ht="55" customHeight="1">
      <c r="A19" s="6" t="inlineStr">
        <is>
          <t>Diagnosis:</t>
        </is>
      </c>
      <c r="B19" s="5" t="inlineStr">
        <is>
          <t>Akun Pendapatan, Beban, dan Prive adalah akun SEMENTARA — harus ditutup (dinolkan) ke Modal lewat jurnal penutup sebelum periode berikutnya dimulai. Kalau tidak, saldo bulan Juli akan tercampur dengan transaksi Agustus.</t>
        </is>
      </c>
      <c r="C19" s="2" t="n"/>
      <c r="D19" s="3" t="n"/>
    </row>
    <row r="20" ht="55" customHeight="1">
      <c r="A20" s="6" t="inlineStr">
        <is>
          <t>Cara Verifikasi:</t>
        </is>
      </c>
      <c r="B20" s="5" t="inlineStr">
        <is>
          <t>Workbook ini TIDAK mencakup jurnal penutup (lihat KONSEP_DASAR — 'Di Luar Cakupan'). Kalau melanjutkan ke bulan berikutnya secara manual, pastikan akun Pendapatan Jasa dan semua Beban dimulai dari nol, dan Prive tidak terbawa ke periode baru.</t>
        </is>
      </c>
      <c r="C20" s="2" t="n"/>
      <c r="D20" s="3" t="n"/>
    </row>
    <row r="21" ht="55" customHeight="1">
      <c r="A21" s="6" t="inlineStr">
        <is>
          <t>Contoh:</t>
        </is>
      </c>
      <c r="B21" s="9" t="inlineStr">
        <is>
          <t>Modal Budi Akhir Periode (Rp 24.850.000, hasil Laporan Perubahan Modal) menjadi Modal Awal bulan Agustus — BUKAN saldo Modal Budi Rp 20.000.000 di NERACA_LAJUR (itu sebelum ditutup dengan laba dan prive).</t>
        </is>
      </c>
      <c r="C21" s="2" t="n"/>
      <c r="D21" s="3" t="n"/>
    </row>
  </sheetData>
  <mergeCells count="17">
    <mergeCell ref="B10:D10"/>
    <mergeCell ref="A1:D1"/>
    <mergeCell ref="B11:D11"/>
    <mergeCell ref="A18:D18"/>
    <mergeCell ref="B5:D5"/>
    <mergeCell ref="A8:D8"/>
    <mergeCell ref="B14:D14"/>
    <mergeCell ref="B19:D19"/>
    <mergeCell ref="A3:D3"/>
    <mergeCell ref="B4:D4"/>
    <mergeCell ref="B16:D16"/>
    <mergeCell ref="B9:D9"/>
    <mergeCell ref="B21:D21"/>
    <mergeCell ref="B15:D15"/>
    <mergeCell ref="B6:D6"/>
    <mergeCell ref="A13:D13"/>
    <mergeCell ref="B20:D20"/>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16"/>
  <sheetViews>
    <sheetView workbookViewId="0">
      <selection activeCell="A1" sqref="A1"/>
    </sheetView>
  </sheetViews>
  <sheetFormatPr baseColWidth="8" defaultRowHeight="15"/>
  <cols>
    <col width="18" customWidth="1" min="1" max="1"/>
    <col width="20" customWidth="1" min="2" max="2"/>
    <col width="45" customWidth="1" min="3" max="3"/>
    <col width="20" customWidth="1" min="4" max="4"/>
  </cols>
  <sheetData>
    <row r="1" ht="30" customHeight="1">
      <c r="A1" s="1" t="inlineStr">
        <is>
          <t>Konsep Dasar: Siklus Akuntansi</t>
        </is>
      </c>
      <c r="B1" s="2" t="n"/>
      <c r="C1" s="2" t="n"/>
      <c r="D1" s="3" t="n"/>
    </row>
    <row r="2"/>
    <row r="3" ht="22" customHeight="1">
      <c r="A3" s="4" t="inlineStr">
        <is>
          <t>Apa itu Siklus Akuntansi?</t>
        </is>
      </c>
    </row>
    <row r="4" ht="60" customHeight="1">
      <c r="A4" s="5" t="inlineStr">
        <is>
          <t>Siklus akuntansi adalah urutan langkah baku untuk mengubah transaksi mentah menjadi laporan keuangan yang bisa dipercaya. Tiap langkah adalah PENYARINGAN: transaksi acak (jurnal umum) disaring per akun (buku besar), diuji keseimbangannya (neraca saldo), dikoreksi supaya sesuai periode (penyesuaian), dirangkum (neraca lajur), lalu disajikan (laporan keuangan). Lewati satu langkah, laporan akhir berisiko salah tanpa Anda sadari.</t>
        </is>
      </c>
      <c r="B4" s="2" t="n"/>
      <c r="C4" s="2" t="n"/>
      <c r="D4" s="3" t="n"/>
    </row>
    <row r="5"/>
    <row r="6" ht="22" customHeight="1">
      <c r="A6" s="4" t="inlineStr">
        <is>
          <t>6 Tahap dalam Workbook Ini</t>
        </is>
      </c>
    </row>
    <row r="7">
      <c r="A7" s="8" t="inlineStr">
        <is>
          <t>Tahap</t>
        </is>
      </c>
      <c r="B7" s="8" t="inlineStr">
        <is>
          <t>Sheet</t>
        </is>
      </c>
      <c r="C7" s="8" t="inlineStr">
        <is>
          <t>Yang Terjadi</t>
        </is>
      </c>
      <c r="D7" s="3" t="n"/>
    </row>
    <row r="8" ht="55" customHeight="1">
      <c r="A8" s="6" t="inlineStr">
        <is>
          <t>1. Pencatatan</t>
        </is>
      </c>
      <c r="B8" s="9" t="inlineStr">
        <is>
          <t>JURNAL_UMUM</t>
        </is>
      </c>
      <c r="C8" s="5" t="inlineStr">
        <is>
          <t>Tiap transaksi dicatat sebagai satu baris: akun didebit, akun dikredit, jumlah. Ini SUMBER data — semua sheet lain menarik dari sini.</t>
        </is>
      </c>
      <c r="D8" s="3" t="n"/>
    </row>
    <row r="9" ht="55" customHeight="1">
      <c r="A9" s="6" t="inlineStr">
        <is>
          <t>2. Posting</t>
        </is>
      </c>
      <c r="B9" s="9" t="inlineStr">
        <is>
          <t>BUKU_BESAR</t>
        </is>
      </c>
      <c r="C9" s="5" t="inlineStr">
        <is>
          <t>Tiap akun (Kas, Piutang, dst) menjumlahkan sendiri semua transaksi yang menyentuhnya, otomatis via SUMIF — tidak perlu hitung manual per akun.</t>
        </is>
      </c>
      <c r="D9" s="3" t="n"/>
    </row>
    <row r="10" ht="55" customHeight="1">
      <c r="A10" s="6" t="inlineStr">
        <is>
          <t>3. Uji Keseimbangan</t>
        </is>
      </c>
      <c r="B10" s="9" t="inlineStr">
        <is>
          <t>NERACA_SALDO</t>
        </is>
      </c>
      <c r="C10" s="5" t="inlineStr">
        <is>
          <t>Total saldo Debit dari semua akun harus SAMA dengan total saldo Kredit. Kalau tidak, ada transaksi yang salah dicatat.</t>
        </is>
      </c>
      <c r="D10" s="3" t="n"/>
    </row>
    <row r="11" ht="55" customHeight="1">
      <c r="A11" s="6" t="inlineStr">
        <is>
          <t>4. Penyesuaian</t>
        </is>
      </c>
      <c r="B11" s="9" t="inlineStr">
        <is>
          <t>JURNAL_PENYESUAIAN</t>
        </is>
      </c>
      <c r="C11" s="5" t="inlineStr">
        <is>
          <t>Beberapa kejadian belum tercatat di akhir bulan meski sudah terjadi secara ekonomi: perlengkapan terpakai, peralatan menyusut, gaji akrual, pendapatan diterima di muka.</t>
        </is>
      </c>
      <c r="D11" s="3" t="n"/>
    </row>
    <row r="12" ht="55" customHeight="1">
      <c r="A12" s="6" t="inlineStr">
        <is>
          <t>5. Kertas Kerja</t>
        </is>
      </c>
      <c r="B12" s="9" t="inlineStr">
        <is>
          <t>NERACA_LAJUR</t>
        </is>
      </c>
      <c r="C12" s="5" t="inlineStr">
        <is>
          <t>Menyatukan neraca saldo + penyesuaian dalam satu tabel 10 kolom, lalu memilah tiap akun ke kolom Laba Rugi (pendapatan/beban) atau Neraca (aset/kewajiban/modal).</t>
        </is>
      </c>
      <c r="D12" s="3" t="n"/>
    </row>
    <row r="13" ht="55" customHeight="1">
      <c r="A13" s="6" t="inlineStr">
        <is>
          <t>6. Pelaporan</t>
        </is>
      </c>
      <c r="B13" s="9" t="inlineStr">
        <is>
          <t>LAPORAN_KEUANGAN</t>
        </is>
      </c>
      <c r="C13" s="5" t="inlineStr">
        <is>
          <t>Laporan Laba Rugi, Laporan Perubahan Modal, dan Neraca disusun dari kolom Laba Rugi dan Neraca di NERACA_LAJUR — bukan diketik ulang manual.</t>
        </is>
      </c>
      <c r="D13" s="3" t="n"/>
    </row>
    <row r="14"/>
    <row r="15" ht="22" customHeight="1">
      <c r="A15" s="4" t="inlineStr">
        <is>
          <t>Di Luar Cakupan Workbook Ini</t>
        </is>
      </c>
    </row>
    <row r="16" ht="55" customHeight="1">
      <c r="A16" s="5" t="inlineStr">
        <is>
          <t>Setelah laporan keuangan, siklus lengkap masih punya 2 langkah: jurnal penutup (menutup akun sementara — pendapatan, beban, prive — ke Modal supaya nol di awal periode berikutnya) dan neraca saldo setelah penutupan. Konsepnya sama (posting via jurnal), tidak diikutkan di sini supaya workbook fokus pada rantai formula yang bisa Anda telusuri.</t>
        </is>
      </c>
      <c r="B16" s="2" t="n"/>
      <c r="C16" s="2" t="n"/>
      <c r="D16" s="3" t="n"/>
    </row>
  </sheetData>
  <mergeCells count="13">
    <mergeCell ref="A1:D1"/>
    <mergeCell ref="C12:D12"/>
    <mergeCell ref="C7:D7"/>
    <mergeCell ref="C10:D10"/>
    <mergeCell ref="A4:D4"/>
    <mergeCell ref="C11:D11"/>
    <mergeCell ref="A6:F6"/>
    <mergeCell ref="C13:D13"/>
    <mergeCell ref="A16:D16"/>
    <mergeCell ref="C9:D9"/>
    <mergeCell ref="A3:F3"/>
    <mergeCell ref="A15:F15"/>
    <mergeCell ref="C8:D8"/>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27"/>
  <sheetViews>
    <sheetView workbookViewId="0">
      <selection activeCell="A1" sqref="A1"/>
    </sheetView>
  </sheetViews>
  <sheetFormatPr baseColWidth="8" defaultRowHeight="15"/>
  <cols>
    <col width="10" customWidth="1" min="1" max="1"/>
    <col width="32" customWidth="1" min="2" max="2"/>
    <col width="22" customWidth="1" min="3" max="3"/>
    <col width="16" customWidth="1" min="4" max="4"/>
  </cols>
  <sheetData>
    <row r="1" ht="30" customHeight="1">
      <c r="A1" s="1" t="inlineStr">
        <is>
          <t>Contoh Kasus: Profil Perusahaan</t>
        </is>
      </c>
      <c r="B1" s="2" t="n"/>
      <c r="C1" s="2" t="n"/>
      <c r="D1" s="3" t="n"/>
    </row>
    <row r="2"/>
    <row r="3" ht="22" customHeight="1">
      <c r="A3" s="4" t="inlineStr">
        <is>
          <t>Profil Perusahaan</t>
        </is>
      </c>
    </row>
    <row r="4">
      <c r="A4" s="6" t="inlineStr">
        <is>
          <t>Nama Usaha</t>
        </is>
      </c>
      <c r="B4" s="5" t="inlineStr">
        <is>
          <t>Servis Elektronik Makmur Jaya</t>
        </is>
      </c>
      <c r="C4" s="2" t="n"/>
      <c r="D4" s="3" t="n"/>
    </row>
    <row r="5">
      <c r="A5" s="6" t="inlineStr">
        <is>
          <t>Pemilik</t>
        </is>
      </c>
      <c r="B5" s="5" t="inlineStr">
        <is>
          <t>Budi Santoso</t>
        </is>
      </c>
      <c r="C5" s="2" t="n"/>
      <c r="D5" s="3" t="n"/>
    </row>
    <row r="6">
      <c r="A6" s="6" t="inlineStr">
        <is>
          <t>Jenis Usaha</t>
        </is>
      </c>
      <c r="B6" s="5" t="inlineStr">
        <is>
          <t>Jasa reparasi elektronik rumah tangga (TV, kulkas, mesin cuci, AC) — Semarang</t>
        </is>
      </c>
      <c r="C6" s="2" t="n"/>
      <c r="D6" s="3" t="n"/>
    </row>
    <row r="7">
      <c r="A7" s="6" t="inlineStr">
        <is>
          <t>Periode Laporan</t>
        </is>
      </c>
      <c r="B7" s="5" t="inlineStr">
        <is>
          <t>1 – 31 Juli 2026 (satu bulan)</t>
        </is>
      </c>
      <c r="C7" s="2" t="n"/>
      <c r="D7" s="3" t="n"/>
    </row>
    <row r="8">
      <c r="A8" s="6" t="inlineStr">
        <is>
          <t>Basis Pencatatan</t>
        </is>
      </c>
      <c r="B8" s="5" t="inlineStr">
        <is>
          <t>Akrual (accrual basis) — pendapatan/beban diakui saat terjadi, bukan saat kas berpindah</t>
        </is>
      </c>
      <c r="C8" s="2" t="n"/>
      <c r="D8" s="3" t="n"/>
    </row>
    <row r="9"/>
    <row r="10" ht="22" customHeight="1">
      <c r="A10" s="4" t="inlineStr">
        <is>
          <t>Daftar Akun (Chart of Accounts)</t>
        </is>
      </c>
    </row>
    <row r="11">
      <c r="A11" s="8" t="inlineStr">
        <is>
          <t>Kode</t>
        </is>
      </c>
      <c r="B11" s="8" t="inlineStr">
        <is>
          <t>Nama Akun</t>
        </is>
      </c>
      <c r="C11" s="8" t="inlineStr">
        <is>
          <t>Kategori</t>
        </is>
      </c>
      <c r="D11" s="8" t="inlineStr">
        <is>
          <t>Saldo Normal</t>
        </is>
      </c>
    </row>
    <row r="12">
      <c r="A12" s="5" t="inlineStr">
        <is>
          <t>101</t>
        </is>
      </c>
      <c r="B12" s="6" t="inlineStr">
        <is>
          <t>Kas</t>
        </is>
      </c>
      <c r="C12" s="5" t="inlineStr">
        <is>
          <t>Aset Lancar</t>
        </is>
      </c>
      <c r="D12" s="5" t="inlineStr">
        <is>
          <t>Debit</t>
        </is>
      </c>
    </row>
    <row r="13">
      <c r="A13" s="5" t="inlineStr">
        <is>
          <t>102</t>
        </is>
      </c>
      <c r="B13" s="6" t="inlineStr">
        <is>
          <t>Piutang Usaha</t>
        </is>
      </c>
      <c r="C13" s="5" t="inlineStr">
        <is>
          <t>Aset Lancar</t>
        </is>
      </c>
      <c r="D13" s="5" t="inlineStr">
        <is>
          <t>Debit</t>
        </is>
      </c>
    </row>
    <row r="14">
      <c r="A14" s="5" t="inlineStr">
        <is>
          <t>103</t>
        </is>
      </c>
      <c r="B14" s="6" t="inlineStr">
        <is>
          <t>Perlengkapan</t>
        </is>
      </c>
      <c r="C14" s="5" t="inlineStr">
        <is>
          <t>Aset Lancar</t>
        </is>
      </c>
      <c r="D14" s="5" t="inlineStr">
        <is>
          <t>Debit</t>
        </is>
      </c>
    </row>
    <row r="15">
      <c r="A15" s="5" t="inlineStr">
        <is>
          <t>121</t>
        </is>
      </c>
      <c r="B15" s="6" t="inlineStr">
        <is>
          <t>Peralatan</t>
        </is>
      </c>
      <c r="C15" s="5" t="inlineStr">
        <is>
          <t>Aset Tetap</t>
        </is>
      </c>
      <c r="D15" s="5" t="inlineStr">
        <is>
          <t>Debit</t>
        </is>
      </c>
    </row>
    <row r="16">
      <c r="A16" s="5" t="inlineStr">
        <is>
          <t>121.1</t>
        </is>
      </c>
      <c r="B16" s="6" t="inlineStr">
        <is>
          <t>Akumulasi Penyusutan Peralatan</t>
        </is>
      </c>
      <c r="C16" s="5" t="inlineStr">
        <is>
          <t>Aset Tetap (kontra)</t>
        </is>
      </c>
      <c r="D16" s="5" t="inlineStr">
        <is>
          <t>Kredit</t>
        </is>
      </c>
    </row>
    <row r="17">
      <c r="A17" s="5" t="inlineStr">
        <is>
          <t>201</t>
        </is>
      </c>
      <c r="B17" s="6" t="inlineStr">
        <is>
          <t>Utang Usaha</t>
        </is>
      </c>
      <c r="C17" s="5" t="inlineStr">
        <is>
          <t>Kewajiban Lancar</t>
        </is>
      </c>
      <c r="D17" s="5" t="inlineStr">
        <is>
          <t>Kredit</t>
        </is>
      </c>
    </row>
    <row r="18">
      <c r="A18" s="5" t="inlineStr">
        <is>
          <t>202</t>
        </is>
      </c>
      <c r="B18" s="6" t="inlineStr">
        <is>
          <t>Utang Gaji</t>
        </is>
      </c>
      <c r="C18" s="5" t="inlineStr">
        <is>
          <t>Kewajiban Lancar</t>
        </is>
      </c>
      <c r="D18" s="5" t="inlineStr">
        <is>
          <t>Kredit</t>
        </is>
      </c>
    </row>
    <row r="19">
      <c r="A19" s="5" t="inlineStr">
        <is>
          <t>203</t>
        </is>
      </c>
      <c r="B19" s="6" t="inlineStr">
        <is>
          <t>Pendapatan Diterima di Muka</t>
        </is>
      </c>
      <c r="C19" s="5" t="inlineStr">
        <is>
          <t>Kewajiban Lancar</t>
        </is>
      </c>
      <c r="D19" s="5" t="inlineStr">
        <is>
          <t>Kredit</t>
        </is>
      </c>
    </row>
    <row r="20">
      <c r="A20" s="5" t="inlineStr">
        <is>
          <t>301</t>
        </is>
      </c>
      <c r="B20" s="6" t="inlineStr">
        <is>
          <t>Modal Budi</t>
        </is>
      </c>
      <c r="C20" s="5" t="inlineStr">
        <is>
          <t>Modal</t>
        </is>
      </c>
      <c r="D20" s="5" t="inlineStr">
        <is>
          <t>Kredit</t>
        </is>
      </c>
    </row>
    <row r="21">
      <c r="A21" s="5" t="inlineStr">
        <is>
          <t>302</t>
        </is>
      </c>
      <c r="B21" s="6" t="inlineStr">
        <is>
          <t>Prive Budi</t>
        </is>
      </c>
      <c r="C21" s="5" t="inlineStr">
        <is>
          <t>Modal (kontra)</t>
        </is>
      </c>
      <c r="D21" s="5" t="inlineStr">
        <is>
          <t>Debit</t>
        </is>
      </c>
    </row>
    <row r="22">
      <c r="A22" s="5" t="inlineStr">
        <is>
          <t>401</t>
        </is>
      </c>
      <c r="B22" s="6" t="inlineStr">
        <is>
          <t>Pendapatan Jasa</t>
        </is>
      </c>
      <c r="C22" s="5" t="inlineStr">
        <is>
          <t>Pendapatan</t>
        </is>
      </c>
      <c r="D22" s="5" t="inlineStr">
        <is>
          <t>Kredit</t>
        </is>
      </c>
    </row>
    <row r="23">
      <c r="A23" s="5" t="inlineStr">
        <is>
          <t>501</t>
        </is>
      </c>
      <c r="B23" s="6" t="inlineStr">
        <is>
          <t>Beban Sewa</t>
        </is>
      </c>
      <c r="C23" s="5" t="inlineStr">
        <is>
          <t>Beban</t>
        </is>
      </c>
      <c r="D23" s="5" t="inlineStr">
        <is>
          <t>Debit</t>
        </is>
      </c>
    </row>
    <row r="24">
      <c r="A24" s="5" t="inlineStr">
        <is>
          <t>502</t>
        </is>
      </c>
      <c r="B24" s="6" t="inlineStr">
        <is>
          <t>Beban Gaji</t>
        </is>
      </c>
      <c r="C24" s="5" t="inlineStr">
        <is>
          <t>Beban</t>
        </is>
      </c>
      <c r="D24" s="5" t="inlineStr">
        <is>
          <t>Debit</t>
        </is>
      </c>
    </row>
    <row r="25">
      <c r="A25" s="5" t="inlineStr">
        <is>
          <t>503</t>
        </is>
      </c>
      <c r="B25" s="6" t="inlineStr">
        <is>
          <t>Beban Listrik dan Air</t>
        </is>
      </c>
      <c r="C25" s="5" t="inlineStr">
        <is>
          <t>Beban</t>
        </is>
      </c>
      <c r="D25" s="5" t="inlineStr">
        <is>
          <t>Debit</t>
        </is>
      </c>
    </row>
    <row r="26">
      <c r="A26" s="5" t="inlineStr">
        <is>
          <t>504</t>
        </is>
      </c>
      <c r="B26" s="6" t="inlineStr">
        <is>
          <t>Beban Perlengkapan</t>
        </is>
      </c>
      <c r="C26" s="5" t="inlineStr">
        <is>
          <t>Beban</t>
        </is>
      </c>
      <c r="D26" s="5" t="inlineStr">
        <is>
          <t>Debit</t>
        </is>
      </c>
    </row>
    <row r="27">
      <c r="A27" s="5" t="inlineStr">
        <is>
          <t>505</t>
        </is>
      </c>
      <c r="B27" s="6" t="inlineStr">
        <is>
          <t>Beban Penyusutan Peralatan</t>
        </is>
      </c>
      <c r="C27" s="5" t="inlineStr">
        <is>
          <t>Beban</t>
        </is>
      </c>
      <c r="D27" s="5" t="inlineStr">
        <is>
          <t>Debit</t>
        </is>
      </c>
    </row>
  </sheetData>
  <mergeCells count="8">
    <mergeCell ref="A1:D1"/>
    <mergeCell ref="B5:D5"/>
    <mergeCell ref="A10:F10"/>
    <mergeCell ref="B8:D8"/>
    <mergeCell ref="B4:D4"/>
    <mergeCell ref="A3:F3"/>
    <mergeCell ref="B7:D7"/>
    <mergeCell ref="B6:D6"/>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24"/>
  <sheetViews>
    <sheetView workbookViewId="0">
      <selection activeCell="A1" sqref="A1"/>
    </sheetView>
  </sheetViews>
  <sheetFormatPr baseColWidth="8" defaultRowHeight="15"/>
  <cols>
    <col width="6" customWidth="1" min="1" max="1"/>
    <col width="12" customWidth="1" min="2" max="2"/>
    <col width="24" customWidth="1" min="3" max="3"/>
    <col width="24" customWidth="1" min="4" max="4"/>
    <col width="16" customWidth="1" min="5" max="5"/>
    <col width="46" customWidth="1" min="6" max="6"/>
  </cols>
  <sheetData>
    <row r="1" ht="30" customHeight="1">
      <c r="A1" s="1" t="inlineStr">
        <is>
          <t>Jurnal Umum — Transaksi Juli 2026 (INPUT, boleh diedit)</t>
        </is>
      </c>
      <c r="B1" s="2" t="n"/>
      <c r="C1" s="2" t="n"/>
      <c r="D1" s="2" t="n"/>
      <c r="E1" s="2" t="n"/>
      <c r="F1" s="3" t="n"/>
    </row>
    <row r="2" ht="35" customHeight="1">
      <c r="A2" s="5" t="inlineStr">
        <is>
          <t>19 transaksi bulan Juli 2026. Kolom C (Akun Didebit), D (Akun Dikredit), E (Jumlah) adalah DATA MENTAH — silakan ubah untuk latihan, seluruh sheet lain akan menghitung ulang otomatis.</t>
        </is>
      </c>
      <c r="B2" s="2" t="n"/>
      <c r="C2" s="2" t="n"/>
      <c r="D2" s="2" t="n"/>
      <c r="E2" s="2" t="n"/>
      <c r="F2" s="3" t="n"/>
    </row>
    <row r="3"/>
    <row r="4">
      <c r="A4" s="8" t="inlineStr">
        <is>
          <t>No.</t>
        </is>
      </c>
      <c r="B4" s="8" t="inlineStr">
        <is>
          <t>Tanggal</t>
        </is>
      </c>
      <c r="C4" s="8" t="inlineStr">
        <is>
          <t>Akun Didebit</t>
        </is>
      </c>
      <c r="D4" s="8" t="inlineStr">
        <is>
          <t>Akun Dikredit</t>
        </is>
      </c>
      <c r="E4" s="8" t="inlineStr">
        <is>
          <t>Jumlah (Rp)</t>
        </is>
      </c>
      <c r="F4" s="8" t="inlineStr">
        <is>
          <t>Keterangan</t>
        </is>
      </c>
    </row>
    <row r="5">
      <c r="A5" s="5" t="n">
        <v>1</v>
      </c>
      <c r="B5" s="5" t="inlineStr">
        <is>
          <t>01/07/2026</t>
        </is>
      </c>
      <c r="C5" s="9" t="inlineStr">
        <is>
          <t>Kas</t>
        </is>
      </c>
      <c r="D5" s="9" t="inlineStr">
        <is>
          <t>Modal Budi</t>
        </is>
      </c>
      <c r="E5" s="10" t="n">
        <v>20000000</v>
      </c>
      <c r="F5" s="5" t="inlineStr">
        <is>
          <t>Setoran modal awal pemilik</t>
        </is>
      </c>
    </row>
    <row r="6">
      <c r="A6" s="5" t="n">
        <v>2</v>
      </c>
      <c r="B6" s="5" t="inlineStr">
        <is>
          <t>02/07/2026</t>
        </is>
      </c>
      <c r="C6" s="9" t="inlineStr">
        <is>
          <t>Peralatan</t>
        </is>
      </c>
      <c r="D6" s="9" t="inlineStr">
        <is>
          <t>Kas</t>
        </is>
      </c>
      <c r="E6" s="10" t="n">
        <v>8000000</v>
      </c>
      <c r="F6" s="5" t="inlineStr">
        <is>
          <t>Beli peralatan reparasi elektronik tunai</t>
        </is>
      </c>
    </row>
    <row r="7">
      <c r="A7" s="5" t="n">
        <v>3</v>
      </c>
      <c r="B7" s="5" t="inlineStr">
        <is>
          <t>03/07/2026</t>
        </is>
      </c>
      <c r="C7" s="9" t="inlineStr">
        <is>
          <t>Perlengkapan</t>
        </is>
      </c>
      <c r="D7" s="9" t="inlineStr">
        <is>
          <t>Kas</t>
        </is>
      </c>
      <c r="E7" s="10" t="n">
        <v>1500000</v>
      </c>
      <c r="F7" s="5" t="inlineStr">
        <is>
          <t>Beli perlengkapan bengkel (solder, timah, spare part kecil) tunai</t>
        </is>
      </c>
    </row>
    <row r="8">
      <c r="A8" s="5" t="n">
        <v>4</v>
      </c>
      <c r="B8" s="5" t="inlineStr">
        <is>
          <t>04/07/2026</t>
        </is>
      </c>
      <c r="C8" s="9" t="inlineStr">
        <is>
          <t>Beban Sewa</t>
        </is>
      </c>
      <c r="D8" s="9" t="inlineStr">
        <is>
          <t>Kas</t>
        </is>
      </c>
      <c r="E8" s="10" t="n">
        <v>1200000</v>
      </c>
      <c r="F8" s="5" t="inlineStr">
        <is>
          <t>Bayar sewa toko bulan Juli</t>
        </is>
      </c>
    </row>
    <row r="9">
      <c r="A9" s="5" t="n">
        <v>5</v>
      </c>
      <c r="B9" s="5" t="inlineStr">
        <is>
          <t>05/07/2026</t>
        </is>
      </c>
      <c r="C9" s="9" t="inlineStr">
        <is>
          <t>Kas</t>
        </is>
      </c>
      <c r="D9" s="9" t="inlineStr">
        <is>
          <t>Pendapatan Jasa</t>
        </is>
      </c>
      <c r="E9" s="10" t="n">
        <v>2500000</v>
      </c>
      <c r="F9" s="5" t="inlineStr">
        <is>
          <t>Terima jasa reparasi tunai dari pelanggan umum</t>
        </is>
      </c>
    </row>
    <row r="10">
      <c r="A10" s="5" t="n">
        <v>6</v>
      </c>
      <c r="B10" s="5" t="inlineStr">
        <is>
          <t>07/07/2026</t>
        </is>
      </c>
      <c r="C10" s="9" t="inlineStr">
        <is>
          <t>Piutang Usaha</t>
        </is>
      </c>
      <c r="D10" s="9" t="inlineStr">
        <is>
          <t>Pendapatan Jasa</t>
        </is>
      </c>
      <c r="E10" s="10" t="n">
        <v>3000000</v>
      </c>
      <c r="F10" s="5" t="inlineStr">
        <is>
          <t>Servis AC kantor pelanggan korporat, faktur belum dibayar</t>
        </is>
      </c>
    </row>
    <row r="11">
      <c r="A11" s="5" t="n">
        <v>7</v>
      </c>
      <c r="B11" s="5" t="inlineStr">
        <is>
          <t>08/07/2026</t>
        </is>
      </c>
      <c r="C11" s="9" t="inlineStr">
        <is>
          <t>Perlengkapan</t>
        </is>
      </c>
      <c r="D11" s="9" t="inlineStr">
        <is>
          <t>Utang Usaha</t>
        </is>
      </c>
      <c r="E11" s="10" t="n">
        <v>800000</v>
      </c>
      <c r="F11" s="5" t="inlineStr">
        <is>
          <t>Beli perlengkapan tambahan kredit dari toko onderdil</t>
        </is>
      </c>
    </row>
    <row r="12">
      <c r="A12" s="5" t="n">
        <v>8</v>
      </c>
      <c r="B12" s="5" t="inlineStr">
        <is>
          <t>10/07/2026</t>
        </is>
      </c>
      <c r="C12" s="9" t="inlineStr">
        <is>
          <t>Kas</t>
        </is>
      </c>
      <c r="D12" s="9" t="inlineStr">
        <is>
          <t>Pendapatan Jasa</t>
        </is>
      </c>
      <c r="E12" s="10" t="n">
        <v>1800000</v>
      </c>
      <c r="F12" s="5" t="inlineStr">
        <is>
          <t>Terima jasa reparasi tunai</t>
        </is>
      </c>
    </row>
    <row r="13">
      <c r="A13" s="5" t="n">
        <v>9</v>
      </c>
      <c r="B13" s="5" t="inlineStr">
        <is>
          <t>12/07/2026</t>
        </is>
      </c>
      <c r="C13" s="9" t="inlineStr">
        <is>
          <t>Utang Usaha</t>
        </is>
      </c>
      <c r="D13" s="9" t="inlineStr">
        <is>
          <t>Kas</t>
        </is>
      </c>
      <c r="E13" s="10" t="n">
        <v>500000</v>
      </c>
      <c r="F13" s="5" t="inlineStr">
        <is>
          <t>Bayar sebagian utang ke toko onderdil</t>
        </is>
      </c>
    </row>
    <row r="14">
      <c r="A14" s="5" t="n">
        <v>10</v>
      </c>
      <c r="B14" s="5" t="inlineStr">
        <is>
          <t>14/07/2026</t>
        </is>
      </c>
      <c r="C14" s="9" t="inlineStr">
        <is>
          <t>Kas</t>
        </is>
      </c>
      <c r="D14" s="9" t="inlineStr">
        <is>
          <t>Piutang Usaha</t>
        </is>
      </c>
      <c r="E14" s="10" t="n">
        <v>1500000</v>
      </c>
      <c r="F14" s="5" t="inlineStr">
        <is>
          <t>Terima pelunasan piutang dari pelanggan korporat</t>
        </is>
      </c>
    </row>
    <row r="15">
      <c r="A15" s="5" t="n">
        <v>11</v>
      </c>
      <c r="B15" s="5" t="inlineStr">
        <is>
          <t>15/07/2026</t>
        </is>
      </c>
      <c r="C15" s="9" t="inlineStr">
        <is>
          <t>Beban Gaji</t>
        </is>
      </c>
      <c r="D15" s="9" t="inlineStr">
        <is>
          <t>Kas</t>
        </is>
      </c>
      <c r="E15" s="10" t="n">
        <v>2000000</v>
      </c>
      <c r="F15" s="5" t="inlineStr">
        <is>
          <t>Bayar gaji karyawan periode 1-15 Juli</t>
        </is>
      </c>
    </row>
    <row r="16">
      <c r="A16" s="5" t="n">
        <v>12</v>
      </c>
      <c r="B16" s="5" t="inlineStr">
        <is>
          <t>16/07/2026</t>
        </is>
      </c>
      <c r="C16" s="9" t="inlineStr">
        <is>
          <t>Kas</t>
        </is>
      </c>
      <c r="D16" s="9" t="inlineStr">
        <is>
          <t>Pendapatan Jasa</t>
        </is>
      </c>
      <c r="E16" s="10" t="n">
        <v>2200000</v>
      </c>
      <c r="F16" s="5" t="inlineStr">
        <is>
          <t>Terima jasa reparasi tunai</t>
        </is>
      </c>
    </row>
    <row r="17">
      <c r="A17" s="5" t="n">
        <v>13</v>
      </c>
      <c r="B17" s="5" t="inlineStr">
        <is>
          <t>18/07/2026</t>
        </is>
      </c>
      <c r="C17" s="9" t="inlineStr">
        <is>
          <t>Beban Listrik dan Air</t>
        </is>
      </c>
      <c r="D17" s="9" t="inlineStr">
        <is>
          <t>Kas</t>
        </is>
      </c>
      <c r="E17" s="10" t="n">
        <v>450000</v>
      </c>
      <c r="F17" s="5" t="inlineStr">
        <is>
          <t>Bayar tagihan listrik dan air toko</t>
        </is>
      </c>
    </row>
    <row r="18">
      <c r="A18" s="5" t="n">
        <v>14</v>
      </c>
      <c r="B18" s="5" t="inlineStr">
        <is>
          <t>20/07/2026</t>
        </is>
      </c>
      <c r="C18" s="9" t="inlineStr">
        <is>
          <t>Piutang Usaha</t>
        </is>
      </c>
      <c r="D18" s="9" t="inlineStr">
        <is>
          <t>Pendapatan Jasa</t>
        </is>
      </c>
      <c r="E18" s="10" t="n">
        <v>1700000</v>
      </c>
      <c r="F18" s="5" t="inlineStr">
        <is>
          <t>Servis elektronik pelanggan korporat, faktur belum dibayar</t>
        </is>
      </c>
    </row>
    <row r="19">
      <c r="A19" s="5" t="n">
        <v>15</v>
      </c>
      <c r="B19" s="5" t="inlineStr">
        <is>
          <t>22/07/2026</t>
        </is>
      </c>
      <c r="C19" s="9" t="inlineStr">
        <is>
          <t>Prive Budi</t>
        </is>
      </c>
      <c r="D19" s="9" t="inlineStr">
        <is>
          <t>Kas</t>
        </is>
      </c>
      <c r="E19" s="10" t="n">
        <v>1000000</v>
      </c>
      <c r="F19" s="5" t="inlineStr">
        <is>
          <t>Budi ambil kas untuk keperluan pribadi</t>
        </is>
      </c>
    </row>
    <row r="20">
      <c r="A20" s="5" t="n">
        <v>16</v>
      </c>
      <c r="B20" s="5" t="inlineStr">
        <is>
          <t>25/07/2026</t>
        </is>
      </c>
      <c r="C20" s="9" t="inlineStr">
        <is>
          <t>Kas</t>
        </is>
      </c>
      <c r="D20" s="9" t="inlineStr">
        <is>
          <t>Pendapatan Jasa</t>
        </is>
      </c>
      <c r="E20" s="10" t="n">
        <v>2600000</v>
      </c>
      <c r="F20" s="5" t="inlineStr">
        <is>
          <t>Terima jasa reparasi tunai</t>
        </is>
      </c>
    </row>
    <row r="21">
      <c r="A21" s="5" t="n">
        <v>17</v>
      </c>
      <c r="B21" s="5" t="inlineStr">
        <is>
          <t>28/07/2026</t>
        </is>
      </c>
      <c r="C21" s="9" t="inlineStr">
        <is>
          <t>Beban Gaji</t>
        </is>
      </c>
      <c r="D21" s="9" t="inlineStr">
        <is>
          <t>Kas</t>
        </is>
      </c>
      <c r="E21" s="10" t="n">
        <v>2000000</v>
      </c>
      <c r="F21" s="5" t="inlineStr">
        <is>
          <t>Bayar gaji karyawan periode 16-31 Juli</t>
        </is>
      </c>
    </row>
    <row r="22">
      <c r="A22" s="5" t="n">
        <v>18</v>
      </c>
      <c r="B22" s="5" t="inlineStr">
        <is>
          <t>29/07/2026</t>
        </is>
      </c>
      <c r="C22" s="9" t="inlineStr">
        <is>
          <t>Kas</t>
        </is>
      </c>
      <c r="D22" s="9" t="inlineStr">
        <is>
          <t>Pendapatan Jasa</t>
        </is>
      </c>
      <c r="E22" s="10" t="n">
        <v>400000</v>
      </c>
      <c r="F22" s="5" t="inlineStr">
        <is>
          <t>Terima pembayaran di muka servis bulan depan (dicatat sbg pendapatan tunai — akan dikoreksi via penyesuaian)</t>
        </is>
      </c>
    </row>
    <row r="23">
      <c r="A23" s="5" t="n">
        <v>19</v>
      </c>
      <c r="B23" s="5" t="inlineStr">
        <is>
          <t>30/07/2026</t>
        </is>
      </c>
      <c r="C23" s="9" t="inlineStr">
        <is>
          <t>Perlengkapan</t>
        </is>
      </c>
      <c r="D23" s="9" t="inlineStr">
        <is>
          <t>Kas</t>
        </is>
      </c>
      <c r="E23" s="10" t="n">
        <v>500000</v>
      </c>
      <c r="F23" s="5" t="inlineStr">
        <is>
          <t>Beli perlengkapan tambahan tunai</t>
        </is>
      </c>
    </row>
    <row r="24">
      <c r="C24" s="6" t="inlineStr">
        <is>
          <t>TOTAL</t>
        </is>
      </c>
      <c r="E24" s="11">
        <f>SUM(E5:E23)</f>
        <v/>
      </c>
      <c r="F24" s="6" t="inlineStr">
        <is>
          <t>Kontrol: harus sama dengan Total Debit = Total Kredit di BUKU_BESAR baris 16</t>
        </is>
      </c>
    </row>
  </sheetData>
  <mergeCells count="2">
    <mergeCell ref="A2:F2"/>
    <mergeCell ref="A1:F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6"/>
  <sheetViews>
    <sheetView workbookViewId="0">
      <selection activeCell="A1" sqref="A1"/>
    </sheetView>
  </sheetViews>
  <sheetFormatPr baseColWidth="8" defaultRowHeight="15"/>
  <cols>
    <col width="26" customWidth="1" min="1" max="1"/>
    <col width="14" customWidth="1" min="2" max="2"/>
    <col width="20" customWidth="1" min="3" max="3"/>
    <col width="20" customWidth="1" min="4" max="4"/>
    <col width="18" customWidth="1" min="5" max="5"/>
  </cols>
  <sheetData>
    <row r="1" ht="30" customHeight="1">
      <c r="A1" s="1" t="inlineStr">
        <is>
          <t>Buku Besar — Posting Otomatis per Akun (SUMIF)</t>
        </is>
      </c>
      <c r="B1" s="2" t="n"/>
      <c r="C1" s="2" t="n"/>
      <c r="D1" s="2" t="n"/>
      <c r="E1" s="3" t="n"/>
    </row>
    <row r="2" ht="35" customHeight="1">
      <c r="A2" s="5" t="inlineStr">
        <is>
          <t>Setiap akun menjumlahkan sendiri semua transaksi JURNAL_UMUM yang menyentuhnya, via SUMIF. Saldo Akhir = Total Debit - Total Kredit (akun bersaldo normal Debit) atau sebaliknya.</t>
        </is>
      </c>
      <c r="B2" s="2" t="n"/>
      <c r="C2" s="2" t="n"/>
      <c r="D2" s="2" t="n"/>
      <c r="E2" s="3" t="n"/>
    </row>
    <row r="3"/>
    <row r="4">
      <c r="A4" s="8" t="inlineStr">
        <is>
          <t>Akun</t>
        </is>
      </c>
      <c r="B4" s="8" t="inlineStr">
        <is>
          <t>Sisi Normal</t>
        </is>
      </c>
      <c r="C4" s="8" t="inlineStr">
        <is>
          <t>Total Debit (SUMIF)</t>
        </is>
      </c>
      <c r="D4" s="8" t="inlineStr">
        <is>
          <t>Total Kredit (SUMIF)</t>
        </is>
      </c>
      <c r="E4" s="8" t="inlineStr">
        <is>
          <t>Saldo Akhir (Rp)</t>
        </is>
      </c>
    </row>
    <row r="5">
      <c r="A5" s="6" t="inlineStr">
        <is>
          <t>Kas</t>
        </is>
      </c>
      <c r="B5" s="5" t="inlineStr">
        <is>
          <t>Debit</t>
        </is>
      </c>
      <c r="C5" s="12">
        <f>SUMIF(JURNAL_UMUM!$C$5:$C$23,A5,JURNAL_UMUM!$E$5:$E$23)</f>
        <v/>
      </c>
      <c r="D5" s="12">
        <f>SUMIF(JURNAL_UMUM!$D$5:$D$23,A5,JURNAL_UMUM!$E$5:$E$23)</f>
        <v/>
      </c>
      <c r="E5" s="13">
        <f>IF(B5="Debit",C5-D5,D5-C5)</f>
        <v/>
      </c>
    </row>
    <row r="6">
      <c r="A6" s="6" t="inlineStr">
        <is>
          <t>Piutang Usaha</t>
        </is>
      </c>
      <c r="B6" s="5" t="inlineStr">
        <is>
          <t>Debit</t>
        </is>
      </c>
      <c r="C6" s="12">
        <f>SUMIF(JURNAL_UMUM!$C$5:$C$23,A6,JURNAL_UMUM!$E$5:$E$23)</f>
        <v/>
      </c>
      <c r="D6" s="12">
        <f>SUMIF(JURNAL_UMUM!$D$5:$D$23,A6,JURNAL_UMUM!$E$5:$E$23)</f>
        <v/>
      </c>
      <c r="E6" s="13">
        <f>IF(B6="Debit",C6-D6,D6-C6)</f>
        <v/>
      </c>
    </row>
    <row r="7">
      <c r="A7" s="6" t="inlineStr">
        <is>
          <t>Perlengkapan</t>
        </is>
      </c>
      <c r="B7" s="5" t="inlineStr">
        <is>
          <t>Debit</t>
        </is>
      </c>
      <c r="C7" s="12">
        <f>SUMIF(JURNAL_UMUM!$C$5:$C$23,A7,JURNAL_UMUM!$E$5:$E$23)</f>
        <v/>
      </c>
      <c r="D7" s="12">
        <f>SUMIF(JURNAL_UMUM!$D$5:$D$23,A7,JURNAL_UMUM!$E$5:$E$23)</f>
        <v/>
      </c>
      <c r="E7" s="13">
        <f>IF(B7="Debit",C7-D7,D7-C7)</f>
        <v/>
      </c>
    </row>
    <row r="8">
      <c r="A8" s="6" t="inlineStr">
        <is>
          <t>Peralatan</t>
        </is>
      </c>
      <c r="B8" s="5" t="inlineStr">
        <is>
          <t>Debit</t>
        </is>
      </c>
      <c r="C8" s="12">
        <f>SUMIF(JURNAL_UMUM!$C$5:$C$23,A8,JURNAL_UMUM!$E$5:$E$23)</f>
        <v/>
      </c>
      <c r="D8" s="12">
        <f>SUMIF(JURNAL_UMUM!$D$5:$D$23,A8,JURNAL_UMUM!$E$5:$E$23)</f>
        <v/>
      </c>
      <c r="E8" s="13">
        <f>IF(B8="Debit",C8-D8,D8-C8)</f>
        <v/>
      </c>
    </row>
    <row r="9">
      <c r="A9" s="6" t="inlineStr">
        <is>
          <t>Utang Usaha</t>
        </is>
      </c>
      <c r="B9" s="5" t="inlineStr">
        <is>
          <t>Kredit</t>
        </is>
      </c>
      <c r="C9" s="12">
        <f>SUMIF(JURNAL_UMUM!$C$5:$C$23,A9,JURNAL_UMUM!$E$5:$E$23)</f>
        <v/>
      </c>
      <c r="D9" s="12">
        <f>SUMIF(JURNAL_UMUM!$D$5:$D$23,A9,JURNAL_UMUM!$E$5:$E$23)</f>
        <v/>
      </c>
      <c r="E9" s="13">
        <f>IF(B9="Debit",C9-D9,D9-C9)</f>
        <v/>
      </c>
    </row>
    <row r="10">
      <c r="A10" s="6" t="inlineStr">
        <is>
          <t>Modal Budi</t>
        </is>
      </c>
      <c r="B10" s="5" t="inlineStr">
        <is>
          <t>Kredit</t>
        </is>
      </c>
      <c r="C10" s="12">
        <f>SUMIF(JURNAL_UMUM!$C$5:$C$23,A10,JURNAL_UMUM!$E$5:$E$23)</f>
        <v/>
      </c>
      <c r="D10" s="12">
        <f>SUMIF(JURNAL_UMUM!$D$5:$D$23,A10,JURNAL_UMUM!$E$5:$E$23)</f>
        <v/>
      </c>
      <c r="E10" s="13">
        <f>IF(B10="Debit",C10-D10,D10-C10)</f>
        <v/>
      </c>
    </row>
    <row r="11">
      <c r="A11" s="6" t="inlineStr">
        <is>
          <t>Prive Budi</t>
        </is>
      </c>
      <c r="B11" s="5" t="inlineStr">
        <is>
          <t>Debit</t>
        </is>
      </c>
      <c r="C11" s="12">
        <f>SUMIF(JURNAL_UMUM!$C$5:$C$23,A11,JURNAL_UMUM!$E$5:$E$23)</f>
        <v/>
      </c>
      <c r="D11" s="12">
        <f>SUMIF(JURNAL_UMUM!$D$5:$D$23,A11,JURNAL_UMUM!$E$5:$E$23)</f>
        <v/>
      </c>
      <c r="E11" s="13">
        <f>IF(B11="Debit",C11-D11,D11-C11)</f>
        <v/>
      </c>
    </row>
    <row r="12">
      <c r="A12" s="6" t="inlineStr">
        <is>
          <t>Pendapatan Jasa</t>
        </is>
      </c>
      <c r="B12" s="5" t="inlineStr">
        <is>
          <t>Kredit</t>
        </is>
      </c>
      <c r="C12" s="12">
        <f>SUMIF(JURNAL_UMUM!$C$5:$C$23,A12,JURNAL_UMUM!$E$5:$E$23)</f>
        <v/>
      </c>
      <c r="D12" s="12">
        <f>SUMIF(JURNAL_UMUM!$D$5:$D$23,A12,JURNAL_UMUM!$E$5:$E$23)</f>
        <v/>
      </c>
      <c r="E12" s="13">
        <f>IF(B12="Debit",C12-D12,D12-C12)</f>
        <v/>
      </c>
    </row>
    <row r="13">
      <c r="A13" s="6" t="inlineStr">
        <is>
          <t>Beban Sewa</t>
        </is>
      </c>
      <c r="B13" s="5" t="inlineStr">
        <is>
          <t>Debit</t>
        </is>
      </c>
      <c r="C13" s="12">
        <f>SUMIF(JURNAL_UMUM!$C$5:$C$23,A13,JURNAL_UMUM!$E$5:$E$23)</f>
        <v/>
      </c>
      <c r="D13" s="12">
        <f>SUMIF(JURNAL_UMUM!$D$5:$D$23,A13,JURNAL_UMUM!$E$5:$E$23)</f>
        <v/>
      </c>
      <c r="E13" s="13">
        <f>IF(B13="Debit",C13-D13,D13-C13)</f>
        <v/>
      </c>
    </row>
    <row r="14">
      <c r="A14" s="6" t="inlineStr">
        <is>
          <t>Beban Gaji</t>
        </is>
      </c>
      <c r="B14" s="5" t="inlineStr">
        <is>
          <t>Debit</t>
        </is>
      </c>
      <c r="C14" s="12">
        <f>SUMIF(JURNAL_UMUM!$C$5:$C$23,A14,JURNAL_UMUM!$E$5:$E$23)</f>
        <v/>
      </c>
      <c r="D14" s="12">
        <f>SUMIF(JURNAL_UMUM!$D$5:$D$23,A14,JURNAL_UMUM!$E$5:$E$23)</f>
        <v/>
      </c>
      <c r="E14" s="13">
        <f>IF(B14="Debit",C14-D14,D14-C14)</f>
        <v/>
      </c>
    </row>
    <row r="15">
      <c r="A15" s="6" t="inlineStr">
        <is>
          <t>Beban Listrik dan Air</t>
        </is>
      </c>
      <c r="B15" s="5" t="inlineStr">
        <is>
          <t>Debit</t>
        </is>
      </c>
      <c r="C15" s="12">
        <f>SUMIF(JURNAL_UMUM!$C$5:$C$23,A15,JURNAL_UMUM!$E$5:$E$23)</f>
        <v/>
      </c>
      <c r="D15" s="12">
        <f>SUMIF(JURNAL_UMUM!$D$5:$D$23,A15,JURNAL_UMUM!$E$5:$E$23)</f>
        <v/>
      </c>
      <c r="E15" s="13">
        <f>IF(B15="Debit",C15-D15,D15-C15)</f>
        <v/>
      </c>
    </row>
    <row r="16">
      <c r="A16" s="6" t="inlineStr">
        <is>
          <t>Kontrol (harus = Total Transaksi JURNAL_UMUM)</t>
        </is>
      </c>
      <c r="C16" s="11">
        <f>SUM(C5:C15)</f>
        <v/>
      </c>
      <c r="D16" s="11">
        <f>SUM(D5:D15)</f>
        <v/>
      </c>
    </row>
  </sheetData>
  <mergeCells count="2">
    <mergeCell ref="A2:E2"/>
    <mergeCell ref="A1:E1"/>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D17"/>
  <sheetViews>
    <sheetView workbookViewId="0">
      <selection activeCell="A1" sqref="A1"/>
    </sheetView>
  </sheetViews>
  <sheetFormatPr baseColWidth="8" defaultRowHeight="15"/>
  <cols>
    <col width="6" customWidth="1" min="1" max="1"/>
    <col width="26" customWidth="1" min="2" max="2"/>
    <col width="18" customWidth="1" min="3" max="3"/>
    <col width="18" customWidth="1" min="4" max="4"/>
  </cols>
  <sheetData>
    <row r="1" ht="30" customHeight="1">
      <c r="A1" s="1" t="inlineStr">
        <is>
          <t>Neraca Saldo — Uji Keseimbangan Sebelum Penyesuaian</t>
        </is>
      </c>
      <c r="B1" s="2" t="n"/>
      <c r="C1" s="2" t="n"/>
      <c r="D1" s="3" t="n"/>
    </row>
    <row r="2">
      <c r="A2" s="5" t="inlineStr">
        <is>
          <t>Saldo tiap akun ditarik dari BUKU_BESAR. Total Debit harus SAMA DENGAN Total Kredit.</t>
        </is>
      </c>
      <c r="B2" s="2" t="n"/>
      <c r="C2" s="2" t="n"/>
      <c r="D2" s="3" t="n"/>
    </row>
    <row r="3"/>
    <row r="4">
      <c r="A4" s="8" t="inlineStr">
        <is>
          <t>No.</t>
        </is>
      </c>
      <c r="B4" s="8" t="inlineStr">
        <is>
          <t>Akun</t>
        </is>
      </c>
      <c r="C4" s="8" t="inlineStr">
        <is>
          <t>Debit (Rp)</t>
        </is>
      </c>
      <c r="D4" s="8" t="inlineStr">
        <is>
          <t>Kredit (Rp)</t>
        </is>
      </c>
    </row>
    <row r="5">
      <c r="A5" s="5" t="n">
        <v>1</v>
      </c>
      <c r="B5" s="6" t="inlineStr">
        <is>
          <t>Kas</t>
        </is>
      </c>
      <c r="C5" s="12">
        <f>IF(BUKU_BESAR!B5="Debit",BUKU_BESAR!E5,0)</f>
        <v/>
      </c>
      <c r="D5" s="12">
        <f>IF(BUKU_BESAR!B5="Debit",0,BUKU_BESAR!E5)</f>
        <v/>
      </c>
    </row>
    <row r="6">
      <c r="A6" s="5" t="n">
        <v>2</v>
      </c>
      <c r="B6" s="6" t="inlineStr">
        <is>
          <t>Piutang Usaha</t>
        </is>
      </c>
      <c r="C6" s="12">
        <f>IF(BUKU_BESAR!B6="Debit",BUKU_BESAR!E6,0)</f>
        <v/>
      </c>
      <c r="D6" s="12">
        <f>IF(BUKU_BESAR!B6="Debit",0,BUKU_BESAR!E6)</f>
        <v/>
      </c>
    </row>
    <row r="7">
      <c r="A7" s="5" t="n">
        <v>3</v>
      </c>
      <c r="B7" s="6" t="inlineStr">
        <is>
          <t>Perlengkapan</t>
        </is>
      </c>
      <c r="C7" s="12">
        <f>IF(BUKU_BESAR!B7="Debit",BUKU_BESAR!E7,0)</f>
        <v/>
      </c>
      <c r="D7" s="12">
        <f>IF(BUKU_BESAR!B7="Debit",0,BUKU_BESAR!E7)</f>
        <v/>
      </c>
    </row>
    <row r="8">
      <c r="A8" s="5" t="n">
        <v>4</v>
      </c>
      <c r="B8" s="6" t="inlineStr">
        <is>
          <t>Peralatan</t>
        </is>
      </c>
      <c r="C8" s="12">
        <f>IF(BUKU_BESAR!B8="Debit",BUKU_BESAR!E8,0)</f>
        <v/>
      </c>
      <c r="D8" s="12">
        <f>IF(BUKU_BESAR!B8="Debit",0,BUKU_BESAR!E8)</f>
        <v/>
      </c>
    </row>
    <row r="9">
      <c r="A9" s="5" t="n">
        <v>5</v>
      </c>
      <c r="B9" s="6" t="inlineStr">
        <is>
          <t>Utang Usaha</t>
        </is>
      </c>
      <c r="C9" s="12">
        <f>IF(BUKU_BESAR!B9="Debit",BUKU_BESAR!E9,0)</f>
        <v/>
      </c>
      <c r="D9" s="12">
        <f>IF(BUKU_BESAR!B9="Debit",0,BUKU_BESAR!E9)</f>
        <v/>
      </c>
    </row>
    <row r="10">
      <c r="A10" s="5" t="n">
        <v>6</v>
      </c>
      <c r="B10" s="6" t="inlineStr">
        <is>
          <t>Modal Budi</t>
        </is>
      </c>
      <c r="C10" s="12">
        <f>IF(BUKU_BESAR!B10="Debit",BUKU_BESAR!E10,0)</f>
        <v/>
      </c>
      <c r="D10" s="12">
        <f>IF(BUKU_BESAR!B10="Debit",0,BUKU_BESAR!E10)</f>
        <v/>
      </c>
    </row>
    <row r="11">
      <c r="A11" s="5" t="n">
        <v>7</v>
      </c>
      <c r="B11" s="6" t="inlineStr">
        <is>
          <t>Prive Budi</t>
        </is>
      </c>
      <c r="C11" s="12">
        <f>IF(BUKU_BESAR!B11="Debit",BUKU_BESAR!E11,0)</f>
        <v/>
      </c>
      <c r="D11" s="12">
        <f>IF(BUKU_BESAR!B11="Debit",0,BUKU_BESAR!E11)</f>
        <v/>
      </c>
    </row>
    <row r="12">
      <c r="A12" s="5" t="n">
        <v>8</v>
      </c>
      <c r="B12" s="6" t="inlineStr">
        <is>
          <t>Pendapatan Jasa</t>
        </is>
      </c>
      <c r="C12" s="12">
        <f>IF(BUKU_BESAR!B12="Debit",BUKU_BESAR!E12,0)</f>
        <v/>
      </c>
      <c r="D12" s="12">
        <f>IF(BUKU_BESAR!B12="Debit",0,BUKU_BESAR!E12)</f>
        <v/>
      </c>
    </row>
    <row r="13">
      <c r="A13" s="5" t="n">
        <v>9</v>
      </c>
      <c r="B13" s="6" t="inlineStr">
        <is>
          <t>Beban Sewa</t>
        </is>
      </c>
      <c r="C13" s="12">
        <f>IF(BUKU_BESAR!B13="Debit",BUKU_BESAR!E13,0)</f>
        <v/>
      </c>
      <c r="D13" s="12">
        <f>IF(BUKU_BESAR!B13="Debit",0,BUKU_BESAR!E13)</f>
        <v/>
      </c>
    </row>
    <row r="14">
      <c r="A14" s="5" t="n">
        <v>10</v>
      </c>
      <c r="B14" s="6" t="inlineStr">
        <is>
          <t>Beban Gaji</t>
        </is>
      </c>
      <c r="C14" s="12">
        <f>IF(BUKU_BESAR!B14="Debit",BUKU_BESAR!E14,0)</f>
        <v/>
      </c>
      <c r="D14" s="12">
        <f>IF(BUKU_BESAR!B14="Debit",0,BUKU_BESAR!E14)</f>
        <v/>
      </c>
    </row>
    <row r="15">
      <c r="A15" s="5" t="n">
        <v>11</v>
      </c>
      <c r="B15" s="6" t="inlineStr">
        <is>
          <t>Beban Listrik dan Air</t>
        </is>
      </c>
      <c r="C15" s="12">
        <f>IF(BUKU_BESAR!B15="Debit",BUKU_BESAR!E15,0)</f>
        <v/>
      </c>
      <c r="D15" s="12">
        <f>IF(BUKU_BESAR!B15="Debit",0,BUKU_BESAR!E15)</f>
        <v/>
      </c>
    </row>
    <row r="16">
      <c r="B16" s="7" t="inlineStr">
        <is>
          <t>TOTAL</t>
        </is>
      </c>
      <c r="C16" s="13">
        <f>SUM(C5:C15)</f>
        <v/>
      </c>
      <c r="D16" s="13">
        <f>SUM(D5:D15)</f>
        <v/>
      </c>
    </row>
    <row r="17">
      <c r="B17" s="6" t="inlineStr">
        <is>
          <t>Status Keseimbangan</t>
        </is>
      </c>
      <c r="C17" s="7">
        <f>IF(C16=D16,"BALANCE (Debit = Kredit) ✓","TIDAK BALANCE - cek kembali pencatatan")</f>
        <v/>
      </c>
      <c r="D17" s="3" t="n"/>
    </row>
  </sheetData>
  <mergeCells count="3">
    <mergeCell ref="A1:D1"/>
    <mergeCell ref="C17:D17"/>
    <mergeCell ref="A2:D2"/>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F17"/>
  <sheetViews>
    <sheetView workbookViewId="0">
      <selection activeCell="A1" sqref="A1"/>
    </sheetView>
  </sheetViews>
  <sheetFormatPr baseColWidth="8" defaultRowHeight="15"/>
  <cols>
    <col width="34" customWidth="1" min="1" max="1"/>
    <col width="24" customWidth="1" min="2" max="2"/>
    <col width="30" customWidth="1" min="3" max="3"/>
    <col width="16" customWidth="1" min="4" max="4"/>
    <col width="46" customWidth="1" min="5" max="5"/>
  </cols>
  <sheetData>
    <row r="1" ht="30" customHeight="1">
      <c r="A1" s="1" t="inlineStr">
        <is>
          <t>Jurnal Penyesuaian — 31 Juli 2026</t>
        </is>
      </c>
      <c r="B1" s="2" t="n"/>
      <c r="C1" s="2" t="n"/>
      <c r="D1" s="2" t="n"/>
      <c r="E1" s="3" t="n"/>
    </row>
    <row r="2"/>
    <row r="3" ht="22" customHeight="1">
      <c r="A3" s="4" t="inlineStr">
        <is>
          <t>Perhitungan Bantu (input manual di sel kuning)</t>
        </is>
      </c>
    </row>
    <row r="4">
      <c r="A4" s="6" t="inlineStr">
        <is>
          <t>Item</t>
        </is>
      </c>
      <c r="B4" s="2" t="n"/>
      <c r="C4" s="3" t="n"/>
      <c r="D4" s="6" t="inlineStr">
        <is>
          <t>Nilai (Rp)</t>
        </is>
      </c>
    </row>
    <row r="5">
      <c r="A5" s="5" t="inlineStr">
        <is>
          <t>Saldo Perlengkapan per Neraca Saldo (sebelum penyesuaian)</t>
        </is>
      </c>
      <c r="B5" s="2" t="n"/>
      <c r="C5" s="3" t="n"/>
      <c r="D5" s="11">
        <f>NERACA_SALDO!C7</f>
        <v/>
      </c>
    </row>
    <row r="6">
      <c r="A6" s="5" t="inlineStr">
        <is>
          <t>Sisa Perlengkapan Fisik Akhir Juli (hasil stock opname — input manual)</t>
        </is>
      </c>
      <c r="B6" s="2" t="n"/>
      <c r="C6" s="3" t="n"/>
      <c r="D6" s="13" t="n">
        <v>900000</v>
      </c>
    </row>
    <row r="7">
      <c r="A7" s="5" t="inlineStr">
        <is>
          <t>Perlengkapan Terpakai Selama Juli (jadi Beban)</t>
        </is>
      </c>
      <c r="B7" s="2" t="n"/>
      <c r="C7" s="3" t="n"/>
      <c r="D7" s="11">
        <f>D5-D6</f>
        <v/>
      </c>
    </row>
    <row r="8">
      <c r="A8" s="5" t="inlineStr">
        <is>
          <t>Harga Perolehan Peralatan per Neraca Saldo</t>
        </is>
      </c>
      <c r="B8" s="2" t="n"/>
      <c r="C8" s="3" t="n"/>
      <c r="D8" s="11">
        <f>NERACA_SALDO!C8</f>
        <v/>
      </c>
    </row>
    <row r="9">
      <c r="A9" s="5" t="inlineStr">
        <is>
          <t>Umur Ekonomis Peralatan dalam Bulan (garis lurus — input manual)</t>
        </is>
      </c>
      <c r="B9" s="2" t="n"/>
      <c r="C9" s="3" t="n"/>
      <c r="D9" s="13" t="n">
        <v>80</v>
      </c>
    </row>
    <row r="10">
      <c r="A10" s="5" t="inlineStr">
        <is>
          <t>Beban Penyusutan Peralatan per Bulan</t>
        </is>
      </c>
      <c r="B10" s="2" t="n"/>
      <c r="C10" s="3" t="n"/>
      <c r="D10" s="11">
        <f>D8/D9</f>
        <v/>
      </c>
    </row>
    <row r="11"/>
    <row r="12" ht="22" customHeight="1">
      <c r="A12" s="4" t="inlineStr">
        <is>
          <t>Jurnal Penyesuaian 31 Juli 2026</t>
        </is>
      </c>
    </row>
    <row r="13">
      <c r="A13" s="8" t="inlineStr">
        <is>
          <t>No.</t>
        </is>
      </c>
      <c r="B13" s="8" t="inlineStr">
        <is>
          <t>Akun Didebit</t>
        </is>
      </c>
      <c r="C13" s="8" t="inlineStr">
        <is>
          <t>Akun Dikredit</t>
        </is>
      </c>
      <c r="D13" s="8" t="inlineStr">
        <is>
          <t>Jumlah (Rp)</t>
        </is>
      </c>
      <c r="E13" s="8" t="inlineStr">
        <is>
          <t>Keterangan</t>
        </is>
      </c>
    </row>
    <row r="14">
      <c r="A14" s="5" t="n">
        <v>1</v>
      </c>
      <c r="B14" s="9" t="inlineStr">
        <is>
          <t>Beban Perlengkapan</t>
        </is>
      </c>
      <c r="C14" s="9" t="inlineStr">
        <is>
          <t>Perlengkapan</t>
        </is>
      </c>
      <c r="D14" s="10">
        <f>D7</f>
        <v/>
      </c>
      <c r="E14" s="5" t="inlineStr">
        <is>
          <t>Pemakaian perlengkapan selama Juli (saldo dikurangi sisa fisik hasil stock opname)</t>
        </is>
      </c>
    </row>
    <row r="15">
      <c r="A15" s="5" t="n">
        <v>2</v>
      </c>
      <c r="B15" s="9" t="inlineStr">
        <is>
          <t>Beban Penyusutan Peralatan</t>
        </is>
      </c>
      <c r="C15" s="9" t="inlineStr">
        <is>
          <t>Akumulasi Penyusutan Peralatan</t>
        </is>
      </c>
      <c r="D15" s="10">
        <f>D10</f>
        <v/>
      </c>
      <c r="E15" s="5" t="inlineStr">
        <is>
          <t>Penyusutan peralatan bulan Juli, metode garis lurus</t>
        </is>
      </c>
    </row>
    <row r="16">
      <c r="A16" s="5" t="n">
        <v>3</v>
      </c>
      <c r="B16" s="9" t="inlineStr">
        <is>
          <t>Beban Gaji</t>
        </is>
      </c>
      <c r="C16" s="9" t="inlineStr">
        <is>
          <t>Utang Gaji</t>
        </is>
      </c>
      <c r="D16" s="10" t="n">
        <v>300000</v>
      </c>
      <c r="E16" s="5" t="inlineStr">
        <is>
          <t>Gaji karyawan periode 29-31 Juli, akrual belum dibayar</t>
        </is>
      </c>
    </row>
    <row r="17">
      <c r="A17" s="5" t="n">
        <v>4</v>
      </c>
      <c r="B17" s="9" t="inlineStr">
        <is>
          <t>Pendapatan Jasa</t>
        </is>
      </c>
      <c r="C17" s="9" t="inlineStr">
        <is>
          <t>Pendapatan Diterima di Muka</t>
        </is>
      </c>
      <c r="D17" s="10" t="n">
        <v>400000</v>
      </c>
      <c r="E17" s="5" t="inlineStr">
        <is>
          <t>Reklasifikasi pembayaran di muka pelanggan (transaksi 29 Juli) yang salah dicatat sebagai pendapatan tunai</t>
        </is>
      </c>
    </row>
  </sheetData>
  <mergeCells count="10">
    <mergeCell ref="A10:C10"/>
    <mergeCell ref="A5:C5"/>
    <mergeCell ref="A8:C8"/>
    <mergeCell ref="A6:C6"/>
    <mergeCell ref="A9:C9"/>
    <mergeCell ref="A1:E1"/>
    <mergeCell ref="A7:C7"/>
    <mergeCell ref="A12:F12"/>
    <mergeCell ref="A3:F3"/>
    <mergeCell ref="A4:C4"/>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L23"/>
  <sheetViews>
    <sheetView workbookViewId="0">
      <selection activeCell="A1" sqref="A1"/>
    </sheetView>
  </sheetViews>
  <sheetFormatPr baseColWidth="8" defaultRowHeight="15"/>
  <cols>
    <col width="28" customWidth="1" min="1" max="1"/>
    <col width="8" customWidth="1" min="2" max="2"/>
    <col width="14" customWidth="1" min="3" max="3"/>
    <col width="14" customWidth="1" min="4" max="4"/>
    <col width="14" customWidth="1" min="5" max="5"/>
    <col width="14" customWidth="1" min="6" max="6"/>
    <col width="14" customWidth="1" min="7" max="7"/>
    <col width="14" customWidth="1" min="8" max="8"/>
    <col width="14" customWidth="1" min="9" max="9"/>
    <col width="14" customWidth="1" min="10" max="10"/>
    <col width="14" customWidth="1" min="11" max="11"/>
    <col width="14" customWidth="1" min="12" max="12"/>
  </cols>
  <sheetData>
    <row r="1" ht="30" customHeight="1">
      <c r="A1" s="1" t="inlineStr">
        <is>
          <t>Neraca Lajur — Kertas Kerja 10 Kolom</t>
        </is>
      </c>
      <c r="B1" s="2" t="n"/>
      <c r="C1" s="2" t="n"/>
      <c r="D1" s="2" t="n"/>
      <c r="E1" s="2" t="n"/>
      <c r="F1" s="2" t="n"/>
      <c r="G1" s="2" t="n"/>
      <c r="H1" s="2" t="n"/>
      <c r="I1" s="2" t="n"/>
      <c r="J1" s="2" t="n"/>
      <c r="K1" s="2" t="n"/>
      <c r="L1" s="3" t="n"/>
    </row>
    <row r="2" ht="35" customHeight="1">
      <c r="A2" s="5" t="inlineStr">
        <is>
          <t>10 kolom angka (C:L) = 5 pasang Debit/Kredit: Neraca Saldo, Penyesuaian, Neraca Saldo Disesuaikan (NSD), Laba Rugi (LR), Neraca (NRC). Kolom B (Tipe) menentukan akun masuk ke Laba Rugi atau Neraca. Semua formula, tidak ada angka diketik ulang.</t>
        </is>
      </c>
      <c r="B2" s="2" t="n"/>
      <c r="C2" s="2" t="n"/>
      <c r="D2" s="2" t="n"/>
      <c r="E2" s="2" t="n"/>
      <c r="F2" s="2" t="n"/>
      <c r="G2" s="2" t="n"/>
      <c r="H2" s="2" t="n"/>
      <c r="I2" s="2" t="n"/>
      <c r="J2" s="2" t="n"/>
      <c r="K2" s="2" t="n"/>
      <c r="L2" s="3" t="n"/>
    </row>
    <row r="3">
      <c r="C3" s="8" t="inlineStr">
        <is>
          <t>Neraca Saldo</t>
        </is>
      </c>
      <c r="D3" s="3" t="n"/>
      <c r="E3" s="8" t="inlineStr">
        <is>
          <t>Penyesuaian</t>
        </is>
      </c>
      <c r="F3" s="3" t="n"/>
      <c r="G3" s="8" t="inlineStr">
        <is>
          <t>Neraca Saldo Disesuaikan</t>
        </is>
      </c>
      <c r="H3" s="3" t="n"/>
      <c r="I3" s="8" t="inlineStr">
        <is>
          <t>Laba Rugi</t>
        </is>
      </c>
      <c r="J3" s="3" t="n"/>
      <c r="K3" s="8" t="inlineStr">
        <is>
          <t>Neraca</t>
        </is>
      </c>
      <c r="L3" s="3" t="n"/>
    </row>
    <row r="4">
      <c r="A4" s="8" t="inlineStr">
        <is>
          <t>Akun</t>
        </is>
      </c>
      <c r="B4" s="8" t="inlineStr">
        <is>
          <t>Tipe</t>
        </is>
      </c>
      <c r="C4" s="8" t="inlineStr">
        <is>
          <t>Debit</t>
        </is>
      </c>
      <c r="D4" s="8" t="inlineStr">
        <is>
          <t>Kredit</t>
        </is>
      </c>
      <c r="E4" s="8" t="inlineStr">
        <is>
          <t>Debit</t>
        </is>
      </c>
      <c r="F4" s="8" t="inlineStr">
        <is>
          <t>Kredit</t>
        </is>
      </c>
      <c r="G4" s="8" t="inlineStr">
        <is>
          <t>Debit</t>
        </is>
      </c>
      <c r="H4" s="8" t="inlineStr">
        <is>
          <t>Kredit</t>
        </is>
      </c>
      <c r="I4" s="8" t="inlineStr">
        <is>
          <t>Debit</t>
        </is>
      </c>
      <c r="J4" s="8" t="inlineStr">
        <is>
          <t>Kredit</t>
        </is>
      </c>
      <c r="K4" s="8" t="inlineStr">
        <is>
          <t>Debit</t>
        </is>
      </c>
      <c r="L4" s="8" t="inlineStr">
        <is>
          <t>Kredit</t>
        </is>
      </c>
    </row>
    <row r="5">
      <c r="A5" s="6" t="inlineStr">
        <is>
          <t>Kas</t>
        </is>
      </c>
      <c r="B5" s="5" t="inlineStr">
        <is>
          <t>NRC</t>
        </is>
      </c>
      <c r="C5" s="12">
        <f>NERACA_SALDO!C5</f>
        <v/>
      </c>
      <c r="D5" s="12">
        <f>NERACA_SALDO!D5</f>
        <v/>
      </c>
      <c r="E5" s="12">
        <f>SUMIF(JURNAL_PENYESUAIAN!$B$14:$B$17,A5,JURNAL_PENYESUAIAN!$D$14:$D$17)</f>
        <v/>
      </c>
      <c r="F5" s="12">
        <f>SUMIF(JURNAL_PENYESUAIAN!$C$14:$C$17,A5,JURNAL_PENYESUAIAN!$D$14:$D$17)</f>
        <v/>
      </c>
      <c r="G5" s="12">
        <f>IF((C5-D5)+(E5-F5)&gt;0,(C5-D5)+(E5-F5),0)</f>
        <v/>
      </c>
      <c r="H5" s="12">
        <f>IF((C5-D5)+(E5-F5)&lt;0,-((C5-D5)+(E5-F5)),0)</f>
        <v/>
      </c>
      <c r="I5" s="12">
        <f>IF(B5="LR",G5,0)</f>
        <v/>
      </c>
      <c r="J5" s="12">
        <f>IF(B5="LR",H5,0)</f>
        <v/>
      </c>
      <c r="K5" s="12">
        <f>IF(B5="NRC",G5,0)</f>
        <v/>
      </c>
      <c r="L5" s="12">
        <f>IF(B5="NRC",H5,0)</f>
        <v/>
      </c>
    </row>
    <row r="6">
      <c r="A6" s="6" t="inlineStr">
        <is>
          <t>Piutang Usaha</t>
        </is>
      </c>
      <c r="B6" s="5" t="inlineStr">
        <is>
          <t>NRC</t>
        </is>
      </c>
      <c r="C6" s="12">
        <f>NERACA_SALDO!C6</f>
        <v/>
      </c>
      <c r="D6" s="12">
        <f>NERACA_SALDO!D6</f>
        <v/>
      </c>
      <c r="E6" s="12">
        <f>SUMIF(JURNAL_PENYESUAIAN!$B$14:$B$17,A6,JURNAL_PENYESUAIAN!$D$14:$D$17)</f>
        <v/>
      </c>
      <c r="F6" s="12">
        <f>SUMIF(JURNAL_PENYESUAIAN!$C$14:$C$17,A6,JURNAL_PENYESUAIAN!$D$14:$D$17)</f>
        <v/>
      </c>
      <c r="G6" s="12">
        <f>IF((C6-D6)+(E6-F6)&gt;0,(C6-D6)+(E6-F6),0)</f>
        <v/>
      </c>
      <c r="H6" s="12">
        <f>IF((C6-D6)+(E6-F6)&lt;0,-((C6-D6)+(E6-F6)),0)</f>
        <v/>
      </c>
      <c r="I6" s="12">
        <f>IF(B6="LR",G6,0)</f>
        <v/>
      </c>
      <c r="J6" s="12">
        <f>IF(B6="LR",H6,0)</f>
        <v/>
      </c>
      <c r="K6" s="12">
        <f>IF(B6="NRC",G6,0)</f>
        <v/>
      </c>
      <c r="L6" s="12">
        <f>IF(B6="NRC",H6,0)</f>
        <v/>
      </c>
    </row>
    <row r="7">
      <c r="A7" s="6" t="inlineStr">
        <is>
          <t>Perlengkapan</t>
        </is>
      </c>
      <c r="B7" s="5" t="inlineStr">
        <is>
          <t>NRC</t>
        </is>
      </c>
      <c r="C7" s="12">
        <f>NERACA_SALDO!C7</f>
        <v/>
      </c>
      <c r="D7" s="12">
        <f>NERACA_SALDO!D7</f>
        <v/>
      </c>
      <c r="E7" s="12">
        <f>SUMIF(JURNAL_PENYESUAIAN!$B$14:$B$17,A7,JURNAL_PENYESUAIAN!$D$14:$D$17)</f>
        <v/>
      </c>
      <c r="F7" s="12">
        <f>SUMIF(JURNAL_PENYESUAIAN!$C$14:$C$17,A7,JURNAL_PENYESUAIAN!$D$14:$D$17)</f>
        <v/>
      </c>
      <c r="G7" s="12">
        <f>IF((C7-D7)+(E7-F7)&gt;0,(C7-D7)+(E7-F7),0)</f>
        <v/>
      </c>
      <c r="H7" s="12">
        <f>IF((C7-D7)+(E7-F7)&lt;0,-((C7-D7)+(E7-F7)),0)</f>
        <v/>
      </c>
      <c r="I7" s="12">
        <f>IF(B7="LR",G7,0)</f>
        <v/>
      </c>
      <c r="J7" s="12">
        <f>IF(B7="LR",H7,0)</f>
        <v/>
      </c>
      <c r="K7" s="12">
        <f>IF(B7="NRC",G7,0)</f>
        <v/>
      </c>
      <c r="L7" s="12">
        <f>IF(B7="NRC",H7,0)</f>
        <v/>
      </c>
    </row>
    <row r="8">
      <c r="A8" s="6" t="inlineStr">
        <is>
          <t>Peralatan</t>
        </is>
      </c>
      <c r="B8" s="5" t="inlineStr">
        <is>
          <t>NRC</t>
        </is>
      </c>
      <c r="C8" s="12">
        <f>NERACA_SALDO!C8</f>
        <v/>
      </c>
      <c r="D8" s="12">
        <f>NERACA_SALDO!D8</f>
        <v/>
      </c>
      <c r="E8" s="12">
        <f>SUMIF(JURNAL_PENYESUAIAN!$B$14:$B$17,A8,JURNAL_PENYESUAIAN!$D$14:$D$17)</f>
        <v/>
      </c>
      <c r="F8" s="12">
        <f>SUMIF(JURNAL_PENYESUAIAN!$C$14:$C$17,A8,JURNAL_PENYESUAIAN!$D$14:$D$17)</f>
        <v/>
      </c>
      <c r="G8" s="12">
        <f>IF((C8-D8)+(E8-F8)&gt;0,(C8-D8)+(E8-F8),0)</f>
        <v/>
      </c>
      <c r="H8" s="12">
        <f>IF((C8-D8)+(E8-F8)&lt;0,-((C8-D8)+(E8-F8)),0)</f>
        <v/>
      </c>
      <c r="I8" s="12">
        <f>IF(B8="LR",G8,0)</f>
        <v/>
      </c>
      <c r="J8" s="12">
        <f>IF(B8="LR",H8,0)</f>
        <v/>
      </c>
      <c r="K8" s="12">
        <f>IF(B8="NRC",G8,0)</f>
        <v/>
      </c>
      <c r="L8" s="12">
        <f>IF(B8="NRC",H8,0)</f>
        <v/>
      </c>
    </row>
    <row r="9">
      <c r="A9" s="6" t="inlineStr">
        <is>
          <t>Akumulasi Penyusutan Peralatan</t>
        </is>
      </c>
      <c r="B9" s="5" t="inlineStr">
        <is>
          <t>NRC</t>
        </is>
      </c>
      <c r="C9" s="12" t="n">
        <v>0</v>
      </c>
      <c r="D9" s="12" t="n">
        <v>0</v>
      </c>
      <c r="E9" s="12">
        <f>SUMIF(JURNAL_PENYESUAIAN!$B$14:$B$17,A9,JURNAL_PENYESUAIAN!$D$14:$D$17)</f>
        <v/>
      </c>
      <c r="F9" s="12">
        <f>SUMIF(JURNAL_PENYESUAIAN!$C$14:$C$17,A9,JURNAL_PENYESUAIAN!$D$14:$D$17)</f>
        <v/>
      </c>
      <c r="G9" s="12">
        <f>IF((C9-D9)+(E9-F9)&gt;0,(C9-D9)+(E9-F9),0)</f>
        <v/>
      </c>
      <c r="H9" s="12">
        <f>IF((C9-D9)+(E9-F9)&lt;0,-((C9-D9)+(E9-F9)),0)</f>
        <v/>
      </c>
      <c r="I9" s="12">
        <f>IF(B9="LR",G9,0)</f>
        <v/>
      </c>
      <c r="J9" s="12">
        <f>IF(B9="LR",H9,0)</f>
        <v/>
      </c>
      <c r="K9" s="12">
        <f>IF(B9="NRC",G9,0)</f>
        <v/>
      </c>
      <c r="L9" s="12">
        <f>IF(B9="NRC",H9,0)</f>
        <v/>
      </c>
    </row>
    <row r="10">
      <c r="A10" s="6" t="inlineStr">
        <is>
          <t>Utang Usaha</t>
        </is>
      </c>
      <c r="B10" s="5" t="inlineStr">
        <is>
          <t>NRC</t>
        </is>
      </c>
      <c r="C10" s="12">
        <f>NERACA_SALDO!C9</f>
        <v/>
      </c>
      <c r="D10" s="12">
        <f>NERACA_SALDO!D9</f>
        <v/>
      </c>
      <c r="E10" s="12">
        <f>SUMIF(JURNAL_PENYESUAIAN!$B$14:$B$17,A10,JURNAL_PENYESUAIAN!$D$14:$D$17)</f>
        <v/>
      </c>
      <c r="F10" s="12">
        <f>SUMIF(JURNAL_PENYESUAIAN!$C$14:$C$17,A10,JURNAL_PENYESUAIAN!$D$14:$D$17)</f>
        <v/>
      </c>
      <c r="G10" s="12">
        <f>IF((C10-D10)+(E10-F10)&gt;0,(C10-D10)+(E10-F10),0)</f>
        <v/>
      </c>
      <c r="H10" s="12">
        <f>IF((C10-D10)+(E10-F10)&lt;0,-((C10-D10)+(E10-F10)),0)</f>
        <v/>
      </c>
      <c r="I10" s="12">
        <f>IF(B10="LR",G10,0)</f>
        <v/>
      </c>
      <c r="J10" s="12">
        <f>IF(B10="LR",H10,0)</f>
        <v/>
      </c>
      <c r="K10" s="12">
        <f>IF(B10="NRC",G10,0)</f>
        <v/>
      </c>
      <c r="L10" s="12">
        <f>IF(B10="NRC",H10,0)</f>
        <v/>
      </c>
    </row>
    <row r="11">
      <c r="A11" s="6" t="inlineStr">
        <is>
          <t>Utang Gaji</t>
        </is>
      </c>
      <c r="B11" s="5" t="inlineStr">
        <is>
          <t>NRC</t>
        </is>
      </c>
      <c r="C11" s="12" t="n">
        <v>0</v>
      </c>
      <c r="D11" s="12" t="n">
        <v>0</v>
      </c>
      <c r="E11" s="12">
        <f>SUMIF(JURNAL_PENYESUAIAN!$B$14:$B$17,A11,JURNAL_PENYESUAIAN!$D$14:$D$17)</f>
        <v/>
      </c>
      <c r="F11" s="12">
        <f>SUMIF(JURNAL_PENYESUAIAN!$C$14:$C$17,A11,JURNAL_PENYESUAIAN!$D$14:$D$17)</f>
        <v/>
      </c>
      <c r="G11" s="12">
        <f>IF((C11-D11)+(E11-F11)&gt;0,(C11-D11)+(E11-F11),0)</f>
        <v/>
      </c>
      <c r="H11" s="12">
        <f>IF((C11-D11)+(E11-F11)&lt;0,-((C11-D11)+(E11-F11)),0)</f>
        <v/>
      </c>
      <c r="I11" s="12">
        <f>IF(B11="LR",G11,0)</f>
        <v/>
      </c>
      <c r="J11" s="12">
        <f>IF(B11="LR",H11,0)</f>
        <v/>
      </c>
      <c r="K11" s="12">
        <f>IF(B11="NRC",G11,0)</f>
        <v/>
      </c>
      <c r="L11" s="12">
        <f>IF(B11="NRC",H11,0)</f>
        <v/>
      </c>
    </row>
    <row r="12">
      <c r="A12" s="6" t="inlineStr">
        <is>
          <t>Pendapatan Diterima di Muka</t>
        </is>
      </c>
      <c r="B12" s="5" t="inlineStr">
        <is>
          <t>NRC</t>
        </is>
      </c>
      <c r="C12" s="12" t="n">
        <v>0</v>
      </c>
      <c r="D12" s="12" t="n">
        <v>0</v>
      </c>
      <c r="E12" s="12">
        <f>SUMIF(JURNAL_PENYESUAIAN!$B$14:$B$17,A12,JURNAL_PENYESUAIAN!$D$14:$D$17)</f>
        <v/>
      </c>
      <c r="F12" s="12">
        <f>SUMIF(JURNAL_PENYESUAIAN!$C$14:$C$17,A12,JURNAL_PENYESUAIAN!$D$14:$D$17)</f>
        <v/>
      </c>
      <c r="G12" s="12">
        <f>IF((C12-D12)+(E12-F12)&gt;0,(C12-D12)+(E12-F12),0)</f>
        <v/>
      </c>
      <c r="H12" s="12">
        <f>IF((C12-D12)+(E12-F12)&lt;0,-((C12-D12)+(E12-F12)),0)</f>
        <v/>
      </c>
      <c r="I12" s="12">
        <f>IF(B12="LR",G12,0)</f>
        <v/>
      </c>
      <c r="J12" s="12">
        <f>IF(B12="LR",H12,0)</f>
        <v/>
      </c>
      <c r="K12" s="12">
        <f>IF(B12="NRC",G12,0)</f>
        <v/>
      </c>
      <c r="L12" s="12">
        <f>IF(B12="NRC",H12,0)</f>
        <v/>
      </c>
    </row>
    <row r="13">
      <c r="A13" s="6" t="inlineStr">
        <is>
          <t>Modal Budi</t>
        </is>
      </c>
      <c r="B13" s="5" t="inlineStr">
        <is>
          <t>NRC</t>
        </is>
      </c>
      <c r="C13" s="12">
        <f>NERACA_SALDO!C10</f>
        <v/>
      </c>
      <c r="D13" s="12">
        <f>NERACA_SALDO!D10</f>
        <v/>
      </c>
      <c r="E13" s="12">
        <f>SUMIF(JURNAL_PENYESUAIAN!$B$14:$B$17,A13,JURNAL_PENYESUAIAN!$D$14:$D$17)</f>
        <v/>
      </c>
      <c r="F13" s="12">
        <f>SUMIF(JURNAL_PENYESUAIAN!$C$14:$C$17,A13,JURNAL_PENYESUAIAN!$D$14:$D$17)</f>
        <v/>
      </c>
      <c r="G13" s="12">
        <f>IF((C13-D13)+(E13-F13)&gt;0,(C13-D13)+(E13-F13),0)</f>
        <v/>
      </c>
      <c r="H13" s="12">
        <f>IF((C13-D13)+(E13-F13)&lt;0,-((C13-D13)+(E13-F13)),0)</f>
        <v/>
      </c>
      <c r="I13" s="12">
        <f>IF(B13="LR",G13,0)</f>
        <v/>
      </c>
      <c r="J13" s="12">
        <f>IF(B13="LR",H13,0)</f>
        <v/>
      </c>
      <c r="K13" s="12">
        <f>IF(B13="NRC",G13,0)</f>
        <v/>
      </c>
      <c r="L13" s="12">
        <f>IF(B13="NRC",H13,0)</f>
        <v/>
      </c>
    </row>
    <row r="14">
      <c r="A14" s="6" t="inlineStr">
        <is>
          <t>Prive Budi</t>
        </is>
      </c>
      <c r="B14" s="5" t="inlineStr">
        <is>
          <t>NRC</t>
        </is>
      </c>
      <c r="C14" s="12">
        <f>NERACA_SALDO!C11</f>
        <v/>
      </c>
      <c r="D14" s="12">
        <f>NERACA_SALDO!D11</f>
        <v/>
      </c>
      <c r="E14" s="12">
        <f>SUMIF(JURNAL_PENYESUAIAN!$B$14:$B$17,A14,JURNAL_PENYESUAIAN!$D$14:$D$17)</f>
        <v/>
      </c>
      <c r="F14" s="12">
        <f>SUMIF(JURNAL_PENYESUAIAN!$C$14:$C$17,A14,JURNAL_PENYESUAIAN!$D$14:$D$17)</f>
        <v/>
      </c>
      <c r="G14" s="12">
        <f>IF((C14-D14)+(E14-F14)&gt;0,(C14-D14)+(E14-F14),0)</f>
        <v/>
      </c>
      <c r="H14" s="12">
        <f>IF((C14-D14)+(E14-F14)&lt;0,-((C14-D14)+(E14-F14)),0)</f>
        <v/>
      </c>
      <c r="I14" s="12">
        <f>IF(B14="LR",G14,0)</f>
        <v/>
      </c>
      <c r="J14" s="12">
        <f>IF(B14="LR",H14,0)</f>
        <v/>
      </c>
      <c r="K14" s="12">
        <f>IF(B14="NRC",G14,0)</f>
        <v/>
      </c>
      <c r="L14" s="12">
        <f>IF(B14="NRC",H14,0)</f>
        <v/>
      </c>
    </row>
    <row r="15">
      <c r="A15" s="6" t="inlineStr">
        <is>
          <t>Pendapatan Jasa</t>
        </is>
      </c>
      <c r="B15" s="5" t="inlineStr">
        <is>
          <t>LR</t>
        </is>
      </c>
      <c r="C15" s="12">
        <f>NERACA_SALDO!C12</f>
        <v/>
      </c>
      <c r="D15" s="12">
        <f>NERACA_SALDO!D12</f>
        <v/>
      </c>
      <c r="E15" s="12">
        <f>SUMIF(JURNAL_PENYESUAIAN!$B$14:$B$17,A15,JURNAL_PENYESUAIAN!$D$14:$D$17)</f>
        <v/>
      </c>
      <c r="F15" s="12">
        <f>SUMIF(JURNAL_PENYESUAIAN!$C$14:$C$17,A15,JURNAL_PENYESUAIAN!$D$14:$D$17)</f>
        <v/>
      </c>
      <c r="G15" s="12">
        <f>IF((C15-D15)+(E15-F15)&gt;0,(C15-D15)+(E15-F15),0)</f>
        <v/>
      </c>
      <c r="H15" s="12">
        <f>IF((C15-D15)+(E15-F15)&lt;0,-((C15-D15)+(E15-F15)),0)</f>
        <v/>
      </c>
      <c r="I15" s="12">
        <f>IF(B15="LR",G15,0)</f>
        <v/>
      </c>
      <c r="J15" s="12">
        <f>IF(B15="LR",H15,0)</f>
        <v/>
      </c>
      <c r="K15" s="12">
        <f>IF(B15="NRC",G15,0)</f>
        <v/>
      </c>
      <c r="L15" s="12">
        <f>IF(B15="NRC",H15,0)</f>
        <v/>
      </c>
    </row>
    <row r="16">
      <c r="A16" s="6" t="inlineStr">
        <is>
          <t>Beban Sewa</t>
        </is>
      </c>
      <c r="B16" s="5" t="inlineStr">
        <is>
          <t>LR</t>
        </is>
      </c>
      <c r="C16" s="12">
        <f>NERACA_SALDO!C13</f>
        <v/>
      </c>
      <c r="D16" s="12">
        <f>NERACA_SALDO!D13</f>
        <v/>
      </c>
      <c r="E16" s="12">
        <f>SUMIF(JURNAL_PENYESUAIAN!$B$14:$B$17,A16,JURNAL_PENYESUAIAN!$D$14:$D$17)</f>
        <v/>
      </c>
      <c r="F16" s="12">
        <f>SUMIF(JURNAL_PENYESUAIAN!$C$14:$C$17,A16,JURNAL_PENYESUAIAN!$D$14:$D$17)</f>
        <v/>
      </c>
      <c r="G16" s="12">
        <f>IF((C16-D16)+(E16-F16)&gt;0,(C16-D16)+(E16-F16),0)</f>
        <v/>
      </c>
      <c r="H16" s="12">
        <f>IF((C16-D16)+(E16-F16)&lt;0,-((C16-D16)+(E16-F16)),0)</f>
        <v/>
      </c>
      <c r="I16" s="12">
        <f>IF(B16="LR",G16,0)</f>
        <v/>
      </c>
      <c r="J16" s="12">
        <f>IF(B16="LR",H16,0)</f>
        <v/>
      </c>
      <c r="K16" s="12">
        <f>IF(B16="NRC",G16,0)</f>
        <v/>
      </c>
      <c r="L16" s="12">
        <f>IF(B16="NRC",H16,0)</f>
        <v/>
      </c>
    </row>
    <row r="17">
      <c r="A17" s="6" t="inlineStr">
        <is>
          <t>Beban Gaji</t>
        </is>
      </c>
      <c r="B17" s="5" t="inlineStr">
        <is>
          <t>LR</t>
        </is>
      </c>
      <c r="C17" s="12">
        <f>NERACA_SALDO!C14</f>
        <v/>
      </c>
      <c r="D17" s="12">
        <f>NERACA_SALDO!D14</f>
        <v/>
      </c>
      <c r="E17" s="12">
        <f>SUMIF(JURNAL_PENYESUAIAN!$B$14:$B$17,A17,JURNAL_PENYESUAIAN!$D$14:$D$17)</f>
        <v/>
      </c>
      <c r="F17" s="12">
        <f>SUMIF(JURNAL_PENYESUAIAN!$C$14:$C$17,A17,JURNAL_PENYESUAIAN!$D$14:$D$17)</f>
        <v/>
      </c>
      <c r="G17" s="12">
        <f>IF((C17-D17)+(E17-F17)&gt;0,(C17-D17)+(E17-F17),0)</f>
        <v/>
      </c>
      <c r="H17" s="12">
        <f>IF((C17-D17)+(E17-F17)&lt;0,-((C17-D17)+(E17-F17)),0)</f>
        <v/>
      </c>
      <c r="I17" s="12">
        <f>IF(B17="LR",G17,0)</f>
        <v/>
      </c>
      <c r="J17" s="12">
        <f>IF(B17="LR",H17,0)</f>
        <v/>
      </c>
      <c r="K17" s="12">
        <f>IF(B17="NRC",G17,0)</f>
        <v/>
      </c>
      <c r="L17" s="12">
        <f>IF(B17="NRC",H17,0)</f>
        <v/>
      </c>
    </row>
    <row r="18">
      <c r="A18" s="6" t="inlineStr">
        <is>
          <t>Beban Listrik dan Air</t>
        </is>
      </c>
      <c r="B18" s="5" t="inlineStr">
        <is>
          <t>LR</t>
        </is>
      </c>
      <c r="C18" s="12">
        <f>NERACA_SALDO!C15</f>
        <v/>
      </c>
      <c r="D18" s="12">
        <f>NERACA_SALDO!D15</f>
        <v/>
      </c>
      <c r="E18" s="12">
        <f>SUMIF(JURNAL_PENYESUAIAN!$B$14:$B$17,A18,JURNAL_PENYESUAIAN!$D$14:$D$17)</f>
        <v/>
      </c>
      <c r="F18" s="12">
        <f>SUMIF(JURNAL_PENYESUAIAN!$C$14:$C$17,A18,JURNAL_PENYESUAIAN!$D$14:$D$17)</f>
        <v/>
      </c>
      <c r="G18" s="12">
        <f>IF((C18-D18)+(E18-F18)&gt;0,(C18-D18)+(E18-F18),0)</f>
        <v/>
      </c>
      <c r="H18" s="12">
        <f>IF((C18-D18)+(E18-F18)&lt;0,-((C18-D18)+(E18-F18)),0)</f>
        <v/>
      </c>
      <c r="I18" s="12">
        <f>IF(B18="LR",G18,0)</f>
        <v/>
      </c>
      <c r="J18" s="12">
        <f>IF(B18="LR",H18,0)</f>
        <v/>
      </c>
      <c r="K18" s="12">
        <f>IF(B18="NRC",G18,0)</f>
        <v/>
      </c>
      <c r="L18" s="12">
        <f>IF(B18="NRC",H18,0)</f>
        <v/>
      </c>
    </row>
    <row r="19">
      <c r="A19" s="6" t="inlineStr">
        <is>
          <t>Beban Perlengkapan</t>
        </is>
      </c>
      <c r="B19" s="5" t="inlineStr">
        <is>
          <t>LR</t>
        </is>
      </c>
      <c r="C19" s="12" t="n">
        <v>0</v>
      </c>
      <c r="D19" s="12" t="n">
        <v>0</v>
      </c>
      <c r="E19" s="12">
        <f>SUMIF(JURNAL_PENYESUAIAN!$B$14:$B$17,A19,JURNAL_PENYESUAIAN!$D$14:$D$17)</f>
        <v/>
      </c>
      <c r="F19" s="12">
        <f>SUMIF(JURNAL_PENYESUAIAN!$C$14:$C$17,A19,JURNAL_PENYESUAIAN!$D$14:$D$17)</f>
        <v/>
      </c>
      <c r="G19" s="12">
        <f>IF((C19-D19)+(E19-F19)&gt;0,(C19-D19)+(E19-F19),0)</f>
        <v/>
      </c>
      <c r="H19" s="12">
        <f>IF((C19-D19)+(E19-F19)&lt;0,-((C19-D19)+(E19-F19)),0)</f>
        <v/>
      </c>
      <c r="I19" s="12">
        <f>IF(B19="LR",G19,0)</f>
        <v/>
      </c>
      <c r="J19" s="12">
        <f>IF(B19="LR",H19,0)</f>
        <v/>
      </c>
      <c r="K19" s="12">
        <f>IF(B19="NRC",G19,0)</f>
        <v/>
      </c>
      <c r="L19" s="12">
        <f>IF(B19="NRC",H19,0)</f>
        <v/>
      </c>
    </row>
    <row r="20">
      <c r="A20" s="6" t="inlineStr">
        <is>
          <t>Beban Penyusutan Peralatan</t>
        </is>
      </c>
      <c r="B20" s="5" t="inlineStr">
        <is>
          <t>LR</t>
        </is>
      </c>
      <c r="C20" s="12" t="n">
        <v>0</v>
      </c>
      <c r="D20" s="12" t="n">
        <v>0</v>
      </c>
      <c r="E20" s="12">
        <f>SUMIF(JURNAL_PENYESUAIAN!$B$14:$B$17,A20,JURNAL_PENYESUAIAN!$D$14:$D$17)</f>
        <v/>
      </c>
      <c r="F20" s="12">
        <f>SUMIF(JURNAL_PENYESUAIAN!$C$14:$C$17,A20,JURNAL_PENYESUAIAN!$D$14:$D$17)</f>
        <v/>
      </c>
      <c r="G20" s="12">
        <f>IF((C20-D20)+(E20-F20)&gt;0,(C20-D20)+(E20-F20),0)</f>
        <v/>
      </c>
      <c r="H20" s="12">
        <f>IF((C20-D20)+(E20-F20)&lt;0,-((C20-D20)+(E20-F20)),0)</f>
        <v/>
      </c>
      <c r="I20" s="12">
        <f>IF(B20="LR",G20,0)</f>
        <v/>
      </c>
      <c r="J20" s="12">
        <f>IF(B20="LR",H20,0)</f>
        <v/>
      </c>
      <c r="K20" s="12">
        <f>IF(B20="NRC",G20,0)</f>
        <v/>
      </c>
      <c r="L20" s="12">
        <f>IF(B20="NRC",H20,0)</f>
        <v/>
      </c>
    </row>
    <row r="21">
      <c r="A21" s="7" t="inlineStr">
        <is>
          <t>Laba (Rugi) Bersih Periode Berjalan</t>
        </is>
      </c>
      <c r="I21" s="13">
        <f>IF(SUM(J5:J20)-SUM(I5:I20)&gt;0,SUM(J5:J20)-SUM(I5:I20),0)</f>
        <v/>
      </c>
      <c r="J21" s="13">
        <f>IF(SUM(J5:J20)-SUM(I5:I20)&lt;0,-(SUM(J5:J20)-SUM(I5:I20)),0)</f>
        <v/>
      </c>
      <c r="K21" s="13">
        <f>IF(SUM(J5:J20)-SUM(I5:I20)&lt;0,-(SUM(J5:J20)-SUM(I5:I20)),0)</f>
        <v/>
      </c>
      <c r="L21" s="13">
        <f>IF(SUM(J5:J20)-SUM(I5:I20)&gt;0,SUM(J5:J20)-SUM(I5:I20),0)</f>
        <v/>
      </c>
    </row>
    <row r="22">
      <c r="A22" s="7" t="inlineStr">
        <is>
          <t>TOTAL</t>
        </is>
      </c>
      <c r="C22" s="13">
        <f>SUM(C5:C20)</f>
        <v/>
      </c>
      <c r="D22" s="13">
        <f>SUM(D5:D20)</f>
        <v/>
      </c>
      <c r="E22" s="13">
        <f>SUM(E5:E20)</f>
        <v/>
      </c>
      <c r="F22" s="13">
        <f>SUM(F5:F20)</f>
        <v/>
      </c>
      <c r="G22" s="13">
        <f>SUM(G5:G20)</f>
        <v/>
      </c>
      <c r="H22" s="13">
        <f>SUM(H5:H20)</f>
        <v/>
      </c>
      <c r="I22" s="13">
        <f>SUM(I5:I21)</f>
        <v/>
      </c>
      <c r="J22" s="13">
        <f>SUM(J5:J21)</f>
        <v/>
      </c>
      <c r="K22" s="13">
        <f>SUM(K5:K21)</f>
        <v/>
      </c>
      <c r="L22" s="13">
        <f>SUM(L5:L21)</f>
        <v/>
      </c>
    </row>
    <row r="23">
      <c r="A23" s="6" t="inlineStr">
        <is>
          <t>Cek Laba Rugi (I = J)</t>
        </is>
      </c>
      <c r="C23" s="7">
        <f>IF(ROUND(I22,0)=ROUND(J22,0),"BALANCE ✓","TIDAK BALANCE")</f>
        <v/>
      </c>
      <c r="D23" s="3" t="n"/>
      <c r="E23" s="6" t="inlineStr">
        <is>
          <t>Cek Neraca (K = L)</t>
        </is>
      </c>
      <c r="G23" s="7">
        <f>IF(ROUND(K22,0)=ROUND(L22,0),"BALANCE ✓","TIDAK BALANCE")</f>
        <v/>
      </c>
      <c r="H23" s="3" t="n"/>
    </row>
  </sheetData>
  <mergeCells count="9">
    <mergeCell ref="A2:L2"/>
    <mergeCell ref="A1:L1"/>
    <mergeCell ref="G23:H23"/>
    <mergeCell ref="C23:D23"/>
    <mergeCell ref="C3:D3"/>
    <mergeCell ref="G3:H3"/>
    <mergeCell ref="E3:F3"/>
    <mergeCell ref="K3:L3"/>
    <mergeCell ref="I3:J3"/>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B42"/>
  <sheetViews>
    <sheetView workbookViewId="0">
      <selection activeCell="A1" sqref="A1"/>
    </sheetView>
  </sheetViews>
  <sheetFormatPr baseColWidth="8" defaultRowHeight="15"/>
  <cols>
    <col width="42" customWidth="1" min="1" max="1"/>
    <col width="20" customWidth="1" min="2" max="2"/>
  </cols>
  <sheetData>
    <row r="1" ht="30" customHeight="1">
      <c r="A1" s="1" t="inlineStr">
        <is>
          <t>Laporan Keuangan — Periode Juli 2026</t>
        </is>
      </c>
      <c r="B1" s="3" t="n"/>
    </row>
    <row r="2">
      <c r="A2" s="5" t="inlineStr">
        <is>
          <t>Semua angka di sheet ini formula, ditarik dari NERACA_LAJUR atau dari sel lain di sheet ini.</t>
        </is>
      </c>
      <c r="B2" s="3" t="n"/>
    </row>
    <row r="3" ht="22" customHeight="1">
      <c r="A3" s="4" t="inlineStr">
        <is>
          <t>1. Laporan Laba Rugi — Periode Juli 2026</t>
        </is>
      </c>
    </row>
    <row r="4">
      <c r="A4" s="8" t="inlineStr">
        <is>
          <t>Pos</t>
        </is>
      </c>
      <c r="B4" s="8" t="inlineStr">
        <is>
          <t>Jumlah (Rp)</t>
        </is>
      </c>
    </row>
    <row r="5">
      <c r="A5" s="6" t="inlineStr">
        <is>
          <t>Pendapatan Jasa</t>
        </is>
      </c>
      <c r="B5" s="11">
        <f>NERACA_LAJUR!J15</f>
        <v/>
      </c>
    </row>
    <row r="6">
      <c r="A6" s="6" t="inlineStr">
        <is>
          <t>Beban Usaha:</t>
        </is>
      </c>
    </row>
    <row r="7">
      <c r="A7" s="5" t="inlineStr">
        <is>
          <t xml:space="preserve">  Beban Sewa</t>
        </is>
      </c>
      <c r="B7" s="12">
        <f>NERACA_LAJUR!I16</f>
        <v/>
      </c>
    </row>
    <row r="8">
      <c r="A8" s="5" t="inlineStr">
        <is>
          <t xml:space="preserve">  Beban Gaji</t>
        </is>
      </c>
      <c r="B8" s="12">
        <f>NERACA_LAJUR!I17</f>
        <v/>
      </c>
    </row>
    <row r="9">
      <c r="A9" s="5" t="inlineStr">
        <is>
          <t xml:space="preserve">  Beban Listrik dan Air</t>
        </is>
      </c>
      <c r="B9" s="12">
        <f>NERACA_LAJUR!I18</f>
        <v/>
      </c>
    </row>
    <row r="10">
      <c r="A10" s="5" t="inlineStr">
        <is>
          <t xml:space="preserve">  Beban Perlengkapan</t>
        </is>
      </c>
      <c r="B10" s="12">
        <f>NERACA_LAJUR!I19</f>
        <v/>
      </c>
    </row>
    <row r="11">
      <c r="A11" s="5" t="inlineStr">
        <is>
          <t xml:space="preserve">  Beban Penyusutan Peralatan</t>
        </is>
      </c>
      <c r="B11" s="12">
        <f>NERACA_LAJUR!I20</f>
        <v/>
      </c>
    </row>
    <row r="12">
      <c r="A12" s="7" t="inlineStr">
        <is>
          <t>Total Beban Usaha</t>
        </is>
      </c>
      <c r="B12" s="13">
        <f>SUM(B7:B11)</f>
        <v/>
      </c>
    </row>
    <row r="13">
      <c r="A13" s="7" t="inlineStr">
        <is>
          <t>Laba Bersih</t>
        </is>
      </c>
      <c r="B13" s="13">
        <f>B5-B12</f>
        <v/>
      </c>
    </row>
    <row r="14"/>
    <row r="15" ht="22" customHeight="1">
      <c r="A15" s="4" t="inlineStr">
        <is>
          <t>2. Laporan Perubahan Modal — Periode Juli 2026</t>
        </is>
      </c>
    </row>
    <row r="16">
      <c r="A16" s="8" t="inlineStr">
        <is>
          <t>Pos</t>
        </is>
      </c>
      <c r="B16" s="8" t="inlineStr">
        <is>
          <t>Jumlah (Rp)</t>
        </is>
      </c>
    </row>
    <row r="17">
      <c r="A17" s="5" t="inlineStr">
        <is>
          <t>Modal Budi, Awal Periode (1 Juli 2026)</t>
        </is>
      </c>
      <c r="B17" s="12">
        <f>NERACA_LAJUR!L13</f>
        <v/>
      </c>
    </row>
    <row r="18">
      <c r="A18" s="5" t="inlineStr">
        <is>
          <t>(+) Laba Bersih Juli 2026</t>
        </is>
      </c>
      <c r="B18" s="12">
        <f>B13</f>
        <v/>
      </c>
    </row>
    <row r="19">
      <c r="A19" s="5" t="inlineStr">
        <is>
          <t>(-) Prive Budi</t>
        </is>
      </c>
      <c r="B19" s="12">
        <f>NERACA_LAJUR!K14</f>
        <v/>
      </c>
    </row>
    <row r="20">
      <c r="A20" s="7" t="inlineStr">
        <is>
          <t>Modal Budi, Akhir Periode (31 Juli 2026)</t>
        </is>
      </c>
      <c r="B20" s="13">
        <f>B17+B18-B19</f>
        <v/>
      </c>
    </row>
    <row r="21"/>
    <row r="22" ht="22" customHeight="1">
      <c r="A22" s="4" t="inlineStr">
        <is>
          <t>3. Neraca (Balance Sheet) per 31 Juli 2026</t>
        </is>
      </c>
    </row>
    <row r="23">
      <c r="A23" s="8" t="inlineStr">
        <is>
          <t>Aset</t>
        </is>
      </c>
    </row>
    <row r="24">
      <c r="A24" s="5" t="inlineStr">
        <is>
          <t>Kas</t>
        </is>
      </c>
      <c r="B24" s="12">
        <f>NERACA_LAJUR!K5</f>
        <v/>
      </c>
    </row>
    <row r="25">
      <c r="A25" s="5" t="inlineStr">
        <is>
          <t>Piutang Usaha</t>
        </is>
      </c>
      <c r="B25" s="12">
        <f>NERACA_LAJUR!K6</f>
        <v/>
      </c>
    </row>
    <row r="26">
      <c r="A26" s="5" t="inlineStr">
        <is>
          <t>Perlengkapan</t>
        </is>
      </c>
      <c r="B26" s="12">
        <f>NERACA_LAJUR!K7</f>
        <v/>
      </c>
    </row>
    <row r="27">
      <c r="A27" s="5" t="inlineStr">
        <is>
          <t>Peralatan (harga perolehan)</t>
        </is>
      </c>
      <c r="B27" s="12">
        <f>NERACA_LAJUR!K8</f>
        <v/>
      </c>
    </row>
    <row r="28">
      <c r="A28" s="5" t="inlineStr">
        <is>
          <t>Akumulasi Penyusutan Peralatan</t>
        </is>
      </c>
      <c r="B28" s="12">
        <f>-NERACA_LAJUR!L9</f>
        <v/>
      </c>
    </row>
    <row r="29">
      <c r="A29" s="5" t="inlineStr">
        <is>
          <t>Peralatan (nilai buku neto)</t>
        </is>
      </c>
      <c r="B29" s="12">
        <f>B27+B28</f>
        <v/>
      </c>
    </row>
    <row r="30">
      <c r="A30" s="7" t="inlineStr">
        <is>
          <t>Total Aset</t>
        </is>
      </c>
      <c r="B30" s="13">
        <f>B24+B25+B26+B29</f>
        <v/>
      </c>
    </row>
    <row r="31"/>
    <row r="32">
      <c r="A32" s="8" t="inlineStr">
        <is>
          <t>Kewajiban</t>
        </is>
      </c>
    </row>
    <row r="33">
      <c r="A33" s="5" t="inlineStr">
        <is>
          <t>Utang Usaha</t>
        </is>
      </c>
      <c r="B33" s="12">
        <f>NERACA_LAJUR!L10</f>
        <v/>
      </c>
    </row>
    <row r="34">
      <c r="A34" s="5" t="inlineStr">
        <is>
          <t>Utang Gaji</t>
        </is>
      </c>
      <c r="B34" s="12">
        <f>NERACA_LAJUR!L11</f>
        <v/>
      </c>
    </row>
    <row r="35">
      <c r="A35" s="5" t="inlineStr">
        <is>
          <t>Pendapatan Diterima di Muka</t>
        </is>
      </c>
      <c r="B35" s="12">
        <f>NERACA_LAJUR!L12</f>
        <v/>
      </c>
    </row>
    <row r="36">
      <c r="A36" s="7" t="inlineStr">
        <is>
          <t>Total Kewajiban</t>
        </is>
      </c>
      <c r="B36" s="13">
        <f>SUM(B33:B35)</f>
        <v/>
      </c>
    </row>
    <row r="37"/>
    <row r="38">
      <c r="A38" s="8" t="inlineStr">
        <is>
          <t>Modal</t>
        </is>
      </c>
    </row>
    <row r="39">
      <c r="A39" s="5" t="inlineStr">
        <is>
          <t>Modal Budi, Akhir Periode</t>
        </is>
      </c>
      <c r="B39" s="12">
        <f>B20</f>
        <v/>
      </c>
    </row>
    <row r="40"/>
    <row r="41">
      <c r="A41" s="7" t="inlineStr">
        <is>
          <t>Total Kewajiban + Modal</t>
        </is>
      </c>
      <c r="B41" s="13">
        <f>B36+B39</f>
        <v/>
      </c>
    </row>
    <row r="42">
      <c r="A42" s="6" t="inlineStr">
        <is>
          <t>Status Keseimbangan Neraca</t>
        </is>
      </c>
      <c r="B42" s="7">
        <f>IF(ROUND(B30,0)=ROUND(B41,0),"NERACA BALANCE ✓ (Aset = Kewajiban + Modal)","TIDAK BALANCE - cek kembali")</f>
        <v/>
      </c>
    </row>
  </sheetData>
  <mergeCells count="5">
    <mergeCell ref="A2:B2"/>
    <mergeCell ref="A15:B15"/>
    <mergeCell ref="A1:B1"/>
    <mergeCell ref="A3:B3"/>
    <mergeCell ref="A22:B2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stdsquare2-generator</dc:creator>
  <dcterms:created xmlns:dcterms="http://purl.org/dc/terms/" xmlns:xsi="http://www.w3.org/2001/XMLSchema-instance" xsi:type="dcterms:W3CDTF">2026-01-01T00:00:00Z</dcterms:created>
  <dcterms:modified xmlns:dcterms="http://purl.org/dc/terms/" xmlns:xsi="http://www.w3.org/2001/XMLSchema-instance" xsi:type="dcterms:W3CDTF">2026-07-11T07:15:02Z</dcterms:modified>
  <cp:lastModifiedBy>stdsquare2-generator</cp:lastModifiedBy>
</cp:coreProperties>
</file>