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CODING_MATRIX" sheetId="2" state="visible" r:id="rId2"/>
    <sheet xmlns:r="http://schemas.openxmlformats.org/officeDocument/2006/relationships" name="2_INTER_CODER_KAPPA" sheetId="3" state="visible" r:id="rId3"/>
    <sheet xmlns:r="http://schemas.openxmlformats.org/officeDocument/2006/relationships" name="3_SATURATION_TRACKER" sheetId="4" state="visible" r:id="rId4"/>
    <sheet xmlns:r="http://schemas.openxmlformats.org/officeDocument/2006/relationships" name="4_TRIANGULASI_CHECKLIS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D6E0F0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3" fontId="4" fillId="5" borderId="1" applyAlignment="1" pivotButton="0" quotePrefix="0" xfId="0">
      <alignment horizontal="center" vertical="center" wrapText="1"/>
    </xf>
    <xf numFmtId="3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0" fontId="4" fillId="6" borderId="1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80" customWidth="1" min="3" max="3"/>
    <col width="4" customWidth="1" min="4" max="4"/>
  </cols>
  <sheetData>
    <row r="1" ht="28" customHeight="1">
      <c r="A1" s="1" t="inlineStr">
        <is>
          <t>PENELITIAN KUALITATIF — Petunjuk</t>
        </is>
      </c>
    </row>
    <row r="2" ht="30" customHeight="1">
      <c r="A2" s="2" t="inlineStr">
        <is>
          <t>Workbook pendamping materi stdsquare. Alat bantu hidup: matriks coding, inter-coder reliability (kappa), pelacak saturasi, dan checklist triangulasi. Semua sel hasil dihitung dari input coding — bukan tabel mati.</t>
        </is>
      </c>
    </row>
    <row r="4" ht="20" customHeight="1">
      <c r="A4" s="3" t="inlineStr">
        <is>
          <t>BAGAIMANA MEMAKAI WORKBOOK INI</t>
        </is>
      </c>
    </row>
    <row r="5">
      <c r="A5" s="4" t="inlineStr">
        <is>
          <t>1</t>
        </is>
      </c>
      <c r="B5" s="5" t="inlineStr">
        <is>
          <t>Sheet 1_CODING_MATRIX</t>
        </is>
      </c>
      <c r="C5" s="6" t="inlineStr">
        <is>
          <t>Matriks tema x partisipan/sumber. Input jumlah kemunculan kode per sumber (kuning) -&gt; total frekuensi dan % kontribusi per tema otomatis (COUNTIF/SUM).</t>
        </is>
      </c>
    </row>
    <row r="6">
      <c r="A6" s="4" t="inlineStr">
        <is>
          <t>2</t>
        </is>
      </c>
      <c r="B6" s="5" t="inlineStr">
        <is>
          <t>Sheet 2_INTER_CODER_KAPPA</t>
        </is>
      </c>
      <c r="C6" s="6" t="inlineStr">
        <is>
          <t>Confusion matrix 2 coder independen -&gt; Cohen's kappa dihitung otomatis, dengan interpretasi Landis &amp; Koch (1977).</t>
        </is>
      </c>
    </row>
    <row r="7">
      <c r="A7" s="4" t="inlineStr">
        <is>
          <t>3</t>
        </is>
      </c>
      <c r="B7" s="5" t="inlineStr">
        <is>
          <t>Sheet 3_SATURATION_TRACKER</t>
        </is>
      </c>
      <c r="C7" s="6" t="inlineStr">
        <is>
          <t>Log kode baru per wawancara -&gt; deteksi titik saturasi otomatis (kode baru = 0 selama beberapa wawancara berturut).</t>
        </is>
      </c>
    </row>
    <row r="8">
      <c r="A8" s="4" t="inlineStr">
        <is>
          <t>4</t>
        </is>
      </c>
      <c r="B8" s="5" t="inlineStr">
        <is>
          <t>Sheet 4_TRIANGULASI_CHECKLIST</t>
        </is>
      </c>
      <c r="C8" s="6" t="inlineStr">
        <is>
          <t>Checklist tiga jenis triangulasi (sumber, metode, teori) dengan skor kelengkapan otomatis.</t>
        </is>
      </c>
    </row>
    <row r="9" ht="20" customHeight="1">
      <c r="A9" s="3" t="inlineStr">
        <is>
          <t>KONSEP INTI</t>
        </is>
      </c>
    </row>
    <row r="10">
      <c r="B10" s="6" t="inlineStr">
        <is>
          <t>Coding</t>
        </is>
      </c>
      <c r="C10" s="6" t="inlineStr">
        <is>
          <t>Menandai segmen data dengan label deskriptif (kode), lalu mengelompokkan kode jadi tema (Braun &amp; Clarke, 2006).</t>
        </is>
      </c>
    </row>
    <row r="11">
      <c r="B11" s="6" t="inlineStr">
        <is>
          <t>Cohen's kappa</t>
        </is>
      </c>
      <c r="C11" s="6" t="inlineStr">
        <is>
          <t>kappa = (po - pe) / (1 - pe). po = agreement observed, pe = agreement expected by chance. Target riset serius: kappa &gt; 0,70.</t>
        </is>
      </c>
    </row>
    <row r="12">
      <c r="B12" s="6" t="inlineStr">
        <is>
          <t>Saturasi</t>
        </is>
      </c>
      <c r="C12" s="6" t="inlineStr">
        <is>
          <t>Titik di mana wawancara tambahan tidak lagi memunculkan kategori/tema baru (Guest et al., 2006).</t>
        </is>
      </c>
    </row>
    <row r="13">
      <c r="B13" s="6" t="inlineStr">
        <is>
          <t>Triangulasi</t>
        </is>
      </c>
      <c r="C13" s="6" t="inlineStr">
        <is>
          <t>Konfirmasi temuan lewat multiple sumber, metode, atau teori — meningkatkan credibility (Lincoln &amp; Guba, 1985).</t>
        </is>
      </c>
    </row>
    <row r="14" ht="20" customHeight="1">
      <c r="A14" s="3" t="inlineStr">
        <is>
          <t>WARNA SEL</t>
        </is>
      </c>
    </row>
    <row r="15">
      <c r="B15" s="6" t="inlineStr">
        <is>
          <t>Kuning</t>
        </is>
      </c>
      <c r="C15" s="6" t="inlineStr">
        <is>
          <t>Sel input — data coding, boleh diubah/ditambah.</t>
        </is>
      </c>
    </row>
    <row r="16">
      <c r="B16" s="6" t="inlineStr">
        <is>
          <t>Hijau</t>
        </is>
      </c>
      <c r="C16" s="6" t="inlineStr">
        <is>
          <t>Sel output — hasil formula, jangan ditimpa manual.</t>
        </is>
      </c>
    </row>
    <row r="17">
      <c r="B17" s="6" t="inlineStr">
        <is>
          <t>Abu-abu/Biru</t>
        </is>
      </c>
      <c r="C17" s="6" t="inlineStr">
        <is>
          <t>Label dan header.</t>
        </is>
      </c>
    </row>
    <row r="18" ht="20" customHeight="1">
      <c r="A18" s="3" t="inlineStr">
        <is>
          <t>SUMBER</t>
        </is>
      </c>
    </row>
    <row r="19">
      <c r="B19" s="6" t="inlineStr">
        <is>
          <t>Artikel</t>
        </is>
      </c>
      <c r="C19" s="6" t="inlineStr">
        <is>
          <t>/ekonomi/penelitian-kualitatif/ — studi kasus etnografi UMKM batik Pekalongan (40 wawancara, 6 bulan lapangan).</t>
        </is>
      </c>
    </row>
  </sheetData>
  <mergeCells count="6">
    <mergeCell ref="A1:D1"/>
    <mergeCell ref="A9:D9"/>
    <mergeCell ref="A18:D18"/>
    <mergeCell ref="A4:D4"/>
    <mergeCell ref="A2:D2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4" customWidth="1" min="10" max="10"/>
  </cols>
  <sheetData>
    <row r="1" ht="28" customHeight="1">
      <c r="A1" s="1" t="inlineStr">
        <is>
          <t>MATRIKS CODING — Tema x Sumber</t>
        </is>
      </c>
    </row>
    <row r="2" ht="30" customHeight="1">
      <c r="A2" s="2" t="inlineStr">
        <is>
          <t>Kasus: etnografi UMKM batik Pekalongan. Input = jumlah kemunculan kode per partisipan (kuning). Total &amp; % kontribusi per tema dihitung otomatis.</t>
        </is>
      </c>
    </row>
    <row r="4" ht="20" customHeight="1">
      <c r="A4" s="3" t="inlineStr">
        <is>
          <t>INPUT MENTAH — FREKUENSI KODE PER PARTISIPAN (dari transkrip wawancara)</t>
        </is>
      </c>
    </row>
    <row r="6">
      <c r="B6" s="7" t="inlineStr">
        <is>
          <t>Kode / Tema</t>
        </is>
      </c>
      <c r="C6" s="7" t="inlineStr">
        <is>
          <t>P1 (Pengrajin sepuh)</t>
        </is>
      </c>
      <c r="D6" s="7" t="inlineStr">
        <is>
          <t>P2 (Anak pengrajin)</t>
        </is>
      </c>
      <c r="E6" s="7" t="inlineStr">
        <is>
          <t>P3 (Istri/keuangan)</t>
        </is>
      </c>
      <c r="F6" s="7" t="inlineStr">
        <is>
          <t>P4 (Pelanggan)</t>
        </is>
      </c>
      <c r="G6" s="7" t="inlineStr">
        <is>
          <t>P5 (Pesaing)</t>
        </is>
      </c>
      <c r="H6" s="7" t="inlineStr">
        <is>
          <t>Total Kemunculan</t>
        </is>
      </c>
      <c r="I6" s="7" t="inlineStr">
        <is>
          <t>% dari Total</t>
        </is>
      </c>
    </row>
    <row r="8">
      <c r="B8" s="8" t="inlineStr">
        <is>
          <t>motivasi_warisan_keluarga</t>
        </is>
      </c>
      <c r="C8" s="9" t="n">
        <v>8</v>
      </c>
      <c r="D8" s="9" t="n">
        <v>3</v>
      </c>
      <c r="E8" s="9" t="n">
        <v>5</v>
      </c>
      <c r="F8" s="9" t="n">
        <v>1</v>
      </c>
      <c r="G8" s="9" t="n">
        <v>0</v>
      </c>
      <c r="H8" s="10">
        <f>SUM(C8:G8)</f>
        <v/>
      </c>
      <c r="I8" s="11">
        <f>H8/$H$16</f>
        <v/>
      </c>
    </row>
    <row r="9">
      <c r="B9" s="8" t="inlineStr">
        <is>
          <t>kebanggaan_lokal / identitas_pekalongan</t>
        </is>
      </c>
      <c r="C9" s="9" t="n">
        <v>6</v>
      </c>
      <c r="D9" s="9" t="n">
        <v>2</v>
      </c>
      <c r="E9" s="9" t="n">
        <v>4</v>
      </c>
      <c r="F9" s="9" t="n">
        <v>2</v>
      </c>
      <c r="G9" s="9" t="n">
        <v>1</v>
      </c>
      <c r="H9" s="10">
        <f>SUM(C9:G9)</f>
        <v/>
      </c>
      <c r="I9" s="11">
        <f>H9/$H$16</f>
        <v/>
      </c>
    </row>
    <row r="10">
      <c r="B10" s="8" t="inlineStr">
        <is>
          <t>kekhawatiran_kualitas_digital</t>
        </is>
      </c>
      <c r="C10" s="9" t="n">
        <v>3</v>
      </c>
      <c r="D10" s="9" t="n">
        <v>7</v>
      </c>
      <c r="E10" s="9" t="n">
        <v>2</v>
      </c>
      <c r="F10" s="9" t="n">
        <v>1</v>
      </c>
      <c r="G10" s="9" t="n">
        <v>2</v>
      </c>
      <c r="H10" s="10">
        <f>SUM(C10:G10)</f>
        <v/>
      </c>
      <c r="I10" s="11">
        <f>H10/$H$16</f>
        <v/>
      </c>
    </row>
    <row r="11">
      <c r="B11" s="8" t="inlineStr">
        <is>
          <t>kompetisi_impor</t>
        </is>
      </c>
      <c r="C11" s="9" t="n">
        <v>4</v>
      </c>
      <c r="D11" s="9" t="n">
        <v>2</v>
      </c>
      <c r="E11" s="9" t="n">
        <v>1</v>
      </c>
      <c r="F11" s="9" t="n">
        <v>0</v>
      </c>
      <c r="G11" s="9" t="n">
        <v>5</v>
      </c>
      <c r="H11" s="10">
        <f>SUM(C11:G11)</f>
        <v/>
      </c>
      <c r="I11" s="11">
        <f>H11/$H$16</f>
        <v/>
      </c>
    </row>
    <row r="12">
      <c r="B12" s="8" t="inlineStr">
        <is>
          <t>peran_istri_keuangan</t>
        </is>
      </c>
      <c r="C12" s="9" t="n">
        <v>2</v>
      </c>
      <c r="D12" s="9" t="n">
        <v>1</v>
      </c>
      <c r="E12" s="9" t="n">
        <v>9</v>
      </c>
      <c r="F12" s="9" t="n">
        <v>0</v>
      </c>
      <c r="G12" s="9" t="n">
        <v>0</v>
      </c>
      <c r="H12" s="10">
        <f>SUM(C12:G12)</f>
        <v/>
      </c>
      <c r="I12" s="11">
        <f>H12/$H$16</f>
        <v/>
      </c>
    </row>
    <row r="13">
      <c r="B13" s="8" t="inlineStr">
        <is>
          <t>hubungan_generasi (gap orang tua-anak)</t>
        </is>
      </c>
      <c r="C13" s="9" t="n">
        <v>5</v>
      </c>
      <c r="D13" s="9" t="n">
        <v>6</v>
      </c>
      <c r="E13" s="9" t="n">
        <v>3</v>
      </c>
      <c r="F13" s="9" t="n">
        <v>0</v>
      </c>
      <c r="G13" s="9" t="n">
        <v>0</v>
      </c>
      <c r="H13" s="10">
        <f>SUM(C13:G13)</f>
        <v/>
      </c>
      <c r="I13" s="11">
        <f>H13/$H$16</f>
        <v/>
      </c>
    </row>
    <row r="14">
      <c r="B14" s="8" t="inlineStr">
        <is>
          <t>pasar_sebagai_ekosistem_sosial</t>
        </is>
      </c>
      <c r="C14" s="9" t="n">
        <v>6</v>
      </c>
      <c r="D14" s="9" t="n">
        <v>2</v>
      </c>
      <c r="E14" s="9" t="n">
        <v>4</v>
      </c>
      <c r="F14" s="9" t="n">
        <v>5</v>
      </c>
      <c r="G14" s="9" t="n">
        <v>1</v>
      </c>
      <c r="H14" s="10">
        <f>SUM(C14:G14)</f>
        <v/>
      </c>
      <c r="I14" s="11">
        <f>H14/$H$16</f>
        <v/>
      </c>
    </row>
    <row r="15">
      <c r="B15" s="8" t="inlineStr">
        <is>
          <t>digitalisasi_sebagai_peluang</t>
        </is>
      </c>
      <c r="C15" s="9" t="n">
        <v>1</v>
      </c>
      <c r="D15" s="9" t="n">
        <v>8</v>
      </c>
      <c r="E15" s="9" t="n">
        <v>2</v>
      </c>
      <c r="F15" s="9" t="n">
        <v>3</v>
      </c>
      <c r="G15" s="9" t="n">
        <v>2</v>
      </c>
      <c r="H15" s="10">
        <f>SUM(C15:G15)</f>
        <v/>
      </c>
      <c r="I15" s="11">
        <f>H15/$H$16</f>
        <v/>
      </c>
    </row>
    <row r="16">
      <c r="B16" s="5" t="inlineStr">
        <is>
          <t>TOTAL SEMUA KODE</t>
        </is>
      </c>
      <c r="H16" s="10">
        <f>SUM(H8:H15)</f>
        <v/>
      </c>
    </row>
    <row r="18" ht="20" customHeight="1">
      <c r="A18" s="3" t="inlineStr">
        <is>
          <t>TEMA TERBANYAK (otomatis)</t>
        </is>
      </c>
    </row>
    <row r="20">
      <c r="B20" s="5" t="inlineStr">
        <is>
          <t>Kode dengan frekuensi tertinggi</t>
        </is>
      </c>
      <c r="C20" s="12">
        <f>INDEX(B8:B15,MATCH(MAX(H8:H15),H8:H15,0))</f>
        <v/>
      </c>
      <c r="D20" s="13" t="n"/>
      <c r="E20" s="13" t="n"/>
      <c r="F20" s="14" t="n"/>
    </row>
    <row r="21">
      <c r="B21" s="5" t="inlineStr">
        <is>
          <t>Frekuensi tertinggi</t>
        </is>
      </c>
      <c r="C21" s="10">
        <f>MAX(H8:H15)</f>
        <v/>
      </c>
    </row>
    <row r="23">
      <c r="B23" s="2" t="inlineStr">
        <is>
          <t>Kelompokkan kode-kode terkait jadi tema lebih abstrak (Langkah 3 Braun &amp; Clarke): mis. 'motivasi_warisan_keluarga'+'kebanggaan_lokal' -&gt; tema 'Identitas Kultural sebagai Pengrajin'.</t>
        </is>
      </c>
    </row>
  </sheetData>
  <mergeCells count="6">
    <mergeCell ref="A2:I2"/>
    <mergeCell ref="C20:F20"/>
    <mergeCell ref="A1:I1"/>
    <mergeCell ref="A18:I18"/>
    <mergeCell ref="B23:I23"/>
    <mergeCell ref="A4:I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</cols>
  <sheetData>
    <row r="1" ht="28" customHeight="1">
      <c r="A1" s="1" t="inlineStr">
        <is>
          <t>INTER-CODER RELIABILITY — Cohen's Kappa</t>
        </is>
      </c>
    </row>
    <row r="2" ht="30" customHeight="1">
      <c r="A2" s="2" t="inlineStr">
        <is>
          <t>Confusion matrix: 50 segmen data dikoding independen oleh 2 coder ke dalam 4 tema. kappa = (po - pe) / (1 - pe).</t>
        </is>
      </c>
    </row>
    <row r="4" ht="20" customHeight="1">
      <c r="A4" s="3" t="inlineStr">
        <is>
          <t>INPUT MENTAH — CONFUSION MATRIX (Coder 1 baris, Coder 2 kolom)</t>
        </is>
      </c>
    </row>
    <row r="6">
      <c r="C6" s="7" t="inlineStr">
        <is>
          <t>C2: Identitas Kultural</t>
        </is>
      </c>
      <c r="D6" s="7" t="inlineStr">
        <is>
          <t>C2: Gap Generasi</t>
        </is>
      </c>
      <c r="E6" s="7" t="inlineStr">
        <is>
          <t>C2: Ekosistem Sosial</t>
        </is>
      </c>
      <c r="F6" s="7" t="inlineStr">
        <is>
          <t>C2: Digitalisasi</t>
        </is>
      </c>
      <c r="H6" s="7" t="inlineStr">
        <is>
          <t>Total Coder 1 (baris)</t>
        </is>
      </c>
    </row>
    <row r="7">
      <c r="B7" s="8" t="inlineStr">
        <is>
          <t>C1: Identitas Kultural</t>
        </is>
      </c>
      <c r="C7" s="9" t="n">
        <v>10</v>
      </c>
      <c r="D7" s="9" t="n">
        <v>1</v>
      </c>
      <c r="E7" s="9" t="n">
        <v>0</v>
      </c>
      <c r="F7" s="9" t="n">
        <v>1</v>
      </c>
      <c r="H7" s="10">
        <f>SUM(C7:F7)</f>
        <v/>
      </c>
    </row>
    <row r="8">
      <c r="B8" s="8" t="inlineStr">
        <is>
          <t>C1: Gap Generasi</t>
        </is>
      </c>
      <c r="C8" s="9" t="n">
        <v>1</v>
      </c>
      <c r="D8" s="9" t="n">
        <v>9</v>
      </c>
      <c r="E8" s="9" t="n">
        <v>1</v>
      </c>
      <c r="F8" s="9" t="n">
        <v>0</v>
      </c>
      <c r="H8" s="10">
        <f>SUM(C8:F8)</f>
        <v/>
      </c>
    </row>
    <row r="9">
      <c r="B9" s="8" t="inlineStr">
        <is>
          <t>C1: Ekosistem Sosial</t>
        </is>
      </c>
      <c r="C9" s="9" t="n">
        <v>0</v>
      </c>
      <c r="D9" s="9" t="n">
        <v>1</v>
      </c>
      <c r="E9" s="9" t="n">
        <v>11</v>
      </c>
      <c r="F9" s="9" t="n">
        <v>1</v>
      </c>
      <c r="H9" s="10">
        <f>SUM(C9:F9)</f>
        <v/>
      </c>
    </row>
    <row r="10">
      <c r="B10" s="8" t="inlineStr">
        <is>
          <t>C1: Digitalisasi</t>
        </is>
      </c>
      <c r="C10" s="9" t="n">
        <v>1</v>
      </c>
      <c r="D10" s="9" t="n">
        <v>0</v>
      </c>
      <c r="E10" s="9" t="n">
        <v>1</v>
      </c>
      <c r="F10" s="9" t="n">
        <v>12</v>
      </c>
      <c r="H10" s="10">
        <f>SUM(C10:F10)</f>
        <v/>
      </c>
    </row>
    <row r="11">
      <c r="B11" s="5" t="inlineStr">
        <is>
          <t>Total Coder 2 (kolom)</t>
        </is>
      </c>
      <c r="C11" s="10">
        <f>SUM(C7:C10)</f>
        <v/>
      </c>
      <c r="D11" s="10">
        <f>SUM(D7:D10)</f>
        <v/>
      </c>
      <c r="E11" s="10">
        <f>SUM(E7:E10)</f>
        <v/>
      </c>
      <c r="F11" s="10">
        <f>SUM(F7:F10)</f>
        <v/>
      </c>
    </row>
    <row r="13" ht="20" customHeight="1">
      <c r="A13" s="3" t="inlineStr">
        <is>
          <t>PERHITUNGAN ANTARA</t>
        </is>
      </c>
    </row>
    <row r="15">
      <c r="B15" s="5" t="inlineStr">
        <is>
          <t>Total observasi (N)</t>
        </is>
      </c>
      <c r="C15" s="10">
        <f>SUM(C7:F10)</f>
        <v/>
      </c>
    </row>
    <row r="16">
      <c r="B16" s="5" t="inlineStr">
        <is>
          <t>Agreement observed (jumlah diagonal)</t>
        </is>
      </c>
      <c r="C16" s="10">
        <f>C7+D8+E9+F10</f>
        <v/>
      </c>
    </row>
    <row r="17">
      <c r="B17" s="5" t="inlineStr">
        <is>
          <t>po = Agreement observed / N</t>
        </is>
      </c>
      <c r="C17" s="15">
        <f>C16/C15</f>
        <v/>
      </c>
    </row>
    <row r="19">
      <c r="B19" s="5" t="inlineStr">
        <is>
          <t>pe (expected by chance) — SUM(row_total x col_total)/N^2</t>
        </is>
      </c>
      <c r="C19" s="15">
        <f>((H7*C11)+(H8*D11)+(H9*E11)+(H10*F11))/(C15*C15)</f>
        <v/>
      </c>
    </row>
    <row r="21" ht="20" customHeight="1">
      <c r="A21" s="3" t="inlineStr">
        <is>
          <t>HASIL — COHEN'S KAPPA</t>
        </is>
      </c>
    </row>
    <row r="23">
      <c r="B23" s="5" t="inlineStr">
        <is>
          <t>kappa = (po - pe) / (1 - pe)</t>
        </is>
      </c>
      <c r="C23" s="16">
        <f>(C17-C19)/(1-C19)</f>
        <v/>
      </c>
    </row>
    <row r="24">
      <c r="B24" s="5" t="inlineStr">
        <is>
          <t>Interpretasi (Landis &amp; Koch, 1977)</t>
        </is>
      </c>
      <c r="C24" s="12">
        <f>IF(C23&gt;0.81,"Almost Perfect",IF(C23&gt;0.6,"Substantial",IF(C23&gt;0.4,"Moderate",IF(C23&gt;0.2,"Fair","Poor/Slight"))))</f>
        <v/>
      </c>
      <c r="D24" s="13" t="n"/>
      <c r="E24" s="14" t="n"/>
    </row>
    <row r="25">
      <c r="B25" s="5" t="inlineStr">
        <is>
          <t>Lolos target riset serius (kappa &gt; 0,70)?</t>
        </is>
      </c>
      <c r="C25" s="12">
        <f>IF(C23&gt;0.7,"YA — reliable","TIDAK — perlu resolusi coding bersama")</f>
        <v/>
      </c>
      <c r="D25" s="13" t="n"/>
      <c r="E25" s="14" t="n"/>
    </row>
    <row r="27">
      <c r="B27" s="2" t="inlineStr">
        <is>
          <t>po dan pe dihitung dari confusion matrix di atas — ubah angka matriks untuk eksperimen (mis. tambah disagreement di sel non-diagonal, lihat kappa turun).</t>
        </is>
      </c>
    </row>
  </sheetData>
  <mergeCells count="8">
    <mergeCell ref="A21:E21"/>
    <mergeCell ref="B27:E27"/>
    <mergeCell ref="A4:E4"/>
    <mergeCell ref="A2:E2"/>
    <mergeCell ref="A1:E1"/>
    <mergeCell ref="A13:E13"/>
    <mergeCell ref="C25:E25"/>
    <mergeCell ref="C24:E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8" customWidth="1" min="3" max="3"/>
    <col width="16" customWidth="1" min="4" max="4"/>
    <col width="14" customWidth="1" min="5" max="5"/>
    <col width="20" customWidth="1" min="6" max="6"/>
    <col width="4" customWidth="1" min="7" max="7"/>
  </cols>
  <sheetData>
    <row r="1" ht="28" customHeight="1">
      <c r="A1" s="1" t="inlineStr">
        <is>
          <t>SATURATION TRACKER</t>
        </is>
      </c>
    </row>
    <row r="2" ht="30" customHeight="1">
      <c r="A2" s="2" t="inlineStr">
        <is>
          <t>Log kode baru yang muncul tiap wawancara. Saturasi tercapai saat kode baru = 0 selama 3 wawancara berturut-turut (Guest et al., 2006).</t>
        </is>
      </c>
    </row>
    <row r="4" ht="20" customHeight="1">
      <c r="A4" s="3" t="inlineStr">
        <is>
          <t>INPUT MENTAH — KODE BARU PER WAWANCARA</t>
        </is>
      </c>
    </row>
    <row r="6">
      <c r="B6" s="7" t="inlineStr">
        <is>
          <t>Wawancara ke-</t>
        </is>
      </c>
      <c r="C6" s="7" t="inlineStr">
        <is>
          <t>Kode Baru Ditemukan</t>
        </is>
      </c>
      <c r="D6" s="7" t="inlineStr">
        <is>
          <t>Kumulatif Kode</t>
        </is>
      </c>
      <c r="E6" s="7" t="inlineStr">
        <is>
          <t>Delta (New/Prev)</t>
        </is>
      </c>
      <c r="F6" s="7" t="inlineStr">
        <is>
          <t>Status</t>
        </is>
      </c>
    </row>
    <row r="7">
      <c r="B7" s="17" t="inlineStr">
        <is>
          <t>Wawancara 1</t>
        </is>
      </c>
      <c r="C7" s="9" t="n">
        <v>5</v>
      </c>
      <c r="D7" s="10">
        <f>C7</f>
        <v/>
      </c>
      <c r="E7" s="10">
        <f>C7</f>
        <v/>
      </c>
      <c r="F7" s="12">
        <f>"belum cukup data (&lt; 3 wawancara)"</f>
        <v/>
      </c>
    </row>
    <row r="8">
      <c r="B8" s="17" t="inlineStr">
        <is>
          <t>Wawancara 2</t>
        </is>
      </c>
      <c r="C8" s="9" t="n">
        <v>4</v>
      </c>
      <c r="D8" s="10">
        <f>D7+C8</f>
        <v/>
      </c>
      <c r="E8" s="10">
        <f>C8</f>
        <v/>
      </c>
      <c r="F8" s="12">
        <f>"belum cukup data (&lt; 3 wawancara)"</f>
        <v/>
      </c>
    </row>
    <row r="9">
      <c r="B9" s="17" t="inlineStr">
        <is>
          <t>Wawancara 3</t>
        </is>
      </c>
      <c r="C9" s="9" t="n">
        <v>3</v>
      </c>
      <c r="D9" s="10">
        <f>D8+C9</f>
        <v/>
      </c>
      <c r="E9" s="10">
        <f>C9</f>
        <v/>
      </c>
      <c r="F9" s="12">
        <f>IF(AND(C9=0,C8=0,C7=0),"SATURATED (3 wwc berturut = 0)","belum saturasi")</f>
        <v/>
      </c>
    </row>
    <row r="10">
      <c r="B10" s="17" t="inlineStr">
        <is>
          <t>Wawancara 4</t>
        </is>
      </c>
      <c r="C10" s="9" t="n">
        <v>3</v>
      </c>
      <c r="D10" s="10">
        <f>D9+C10</f>
        <v/>
      </c>
      <c r="E10" s="10">
        <f>C10</f>
        <v/>
      </c>
      <c r="F10" s="12">
        <f>IF(AND(C10=0,C9=0,C8=0),"SATURATED (3 wwc berturut = 0)","belum saturasi")</f>
        <v/>
      </c>
    </row>
    <row r="11">
      <c r="B11" s="17" t="inlineStr">
        <is>
          <t>Wawancara 5</t>
        </is>
      </c>
      <c r="C11" s="9" t="n">
        <v>2</v>
      </c>
      <c r="D11" s="10">
        <f>D10+C11</f>
        <v/>
      </c>
      <c r="E11" s="10">
        <f>C11</f>
        <v/>
      </c>
      <c r="F11" s="12">
        <f>IF(AND(C11=0,C10=0,C9=0),"SATURATED (3 wwc berturut = 0)","belum saturasi")</f>
        <v/>
      </c>
    </row>
    <row r="12">
      <c r="B12" s="17" t="inlineStr">
        <is>
          <t>Wawancara 6</t>
        </is>
      </c>
      <c r="C12" s="9" t="n">
        <v>2</v>
      </c>
      <c r="D12" s="10">
        <f>D11+C12</f>
        <v/>
      </c>
      <c r="E12" s="10">
        <f>C12</f>
        <v/>
      </c>
      <c r="F12" s="12">
        <f>IF(AND(C12=0,C11=0,C10=0),"SATURATED (3 wwc berturut = 0)","belum saturasi")</f>
        <v/>
      </c>
    </row>
    <row r="13">
      <c r="B13" s="17" t="inlineStr">
        <is>
          <t>Wawancara 7</t>
        </is>
      </c>
      <c r="C13" s="9" t="n">
        <v>1</v>
      </c>
      <c r="D13" s="10">
        <f>D12+C13</f>
        <v/>
      </c>
      <c r="E13" s="10">
        <f>C13</f>
        <v/>
      </c>
      <c r="F13" s="12">
        <f>IF(AND(C13=0,C12=0,C11=0),"SATURATED (3 wwc berturut = 0)","belum saturasi")</f>
        <v/>
      </c>
    </row>
    <row r="14">
      <c r="B14" s="17" t="inlineStr">
        <is>
          <t>Wawancara 8</t>
        </is>
      </c>
      <c r="C14" s="9" t="n">
        <v>1</v>
      </c>
      <c r="D14" s="10">
        <f>D13+C14</f>
        <v/>
      </c>
      <c r="E14" s="10">
        <f>C14</f>
        <v/>
      </c>
      <c r="F14" s="12">
        <f>IF(AND(C14=0,C13=0,C12=0),"SATURATED (3 wwc berturut = 0)","belum saturasi")</f>
        <v/>
      </c>
    </row>
    <row r="15">
      <c r="B15" s="17" t="inlineStr">
        <is>
          <t>Wawancara 9</t>
        </is>
      </c>
      <c r="C15" s="9" t="n">
        <v>0</v>
      </c>
      <c r="D15" s="10">
        <f>D14+C15</f>
        <v/>
      </c>
      <c r="E15" s="10">
        <f>C15</f>
        <v/>
      </c>
      <c r="F15" s="12">
        <f>IF(AND(C15=0,C14=0,C13=0),"SATURATED (3 wwc berturut = 0)","belum saturasi")</f>
        <v/>
      </c>
    </row>
    <row r="16">
      <c r="B16" s="17" t="inlineStr">
        <is>
          <t>Wawancara 10</t>
        </is>
      </c>
      <c r="C16" s="9" t="n">
        <v>1</v>
      </c>
      <c r="D16" s="10">
        <f>D15+C16</f>
        <v/>
      </c>
      <c r="E16" s="10">
        <f>C16</f>
        <v/>
      </c>
      <c r="F16" s="12">
        <f>IF(AND(C16=0,C15=0,C14=0),"SATURATED (3 wwc berturut = 0)","belum saturasi")</f>
        <v/>
      </c>
    </row>
    <row r="17">
      <c r="B17" s="17" t="inlineStr">
        <is>
          <t>Wawancara 11</t>
        </is>
      </c>
      <c r="C17" s="9" t="n">
        <v>0</v>
      </c>
      <c r="D17" s="10">
        <f>D16+C17</f>
        <v/>
      </c>
      <c r="E17" s="10">
        <f>C17</f>
        <v/>
      </c>
      <c r="F17" s="12">
        <f>IF(AND(C17=0,C16=0,C15=0),"SATURATED (3 wwc berturut = 0)","belum saturasi")</f>
        <v/>
      </c>
    </row>
    <row r="18">
      <c r="B18" s="17" t="inlineStr">
        <is>
          <t>Wawancara 12</t>
        </is>
      </c>
      <c r="C18" s="9" t="n">
        <v>0</v>
      </c>
      <c r="D18" s="10">
        <f>D17+C18</f>
        <v/>
      </c>
      <c r="E18" s="10">
        <f>C18</f>
        <v/>
      </c>
      <c r="F18" s="12">
        <f>IF(AND(C18=0,C17=0,C16=0),"SATURATED (3 wwc berturut = 0)","belum saturasi")</f>
        <v/>
      </c>
    </row>
    <row r="19">
      <c r="B19" s="17" t="inlineStr">
        <is>
          <t>Wawancara 13</t>
        </is>
      </c>
      <c r="C19" s="9" t="n">
        <v>0</v>
      </c>
      <c r="D19" s="10">
        <f>D18+C19</f>
        <v/>
      </c>
      <c r="E19" s="10">
        <f>C19</f>
        <v/>
      </c>
      <c r="F19" s="12">
        <f>IF(AND(C19=0,C18=0,C17=0),"SATURATED (3 wwc berturut = 0)","belum saturasi")</f>
        <v/>
      </c>
    </row>
    <row r="20">
      <c r="B20" s="17" t="inlineStr">
        <is>
          <t>Wawancara 14</t>
        </is>
      </c>
      <c r="C20" s="9" t="n">
        <v>0</v>
      </c>
      <c r="D20" s="10">
        <f>D19+C20</f>
        <v/>
      </c>
      <c r="E20" s="10">
        <f>C20</f>
        <v/>
      </c>
      <c r="F20" s="12">
        <f>IF(AND(C20=0,C19=0,C18=0),"SATURATED (3 wwc berturut = 0)","belum saturasi")</f>
        <v/>
      </c>
    </row>
    <row r="21">
      <c r="B21" s="17" t="inlineStr">
        <is>
          <t>Wawancara 15</t>
        </is>
      </c>
      <c r="C21" s="9" t="n">
        <v>1</v>
      </c>
      <c r="D21" s="10">
        <f>D20+C21</f>
        <v/>
      </c>
      <c r="E21" s="10">
        <f>C21</f>
        <v/>
      </c>
      <c r="F21" s="12">
        <f>IF(AND(C21=0,C20=0,C19=0),"SATURATED (3 wwc berturut = 0)","belum saturasi")</f>
        <v/>
      </c>
    </row>
    <row r="22">
      <c r="B22" s="17" t="inlineStr">
        <is>
          <t>Wawancara 16</t>
        </is>
      </c>
      <c r="C22" s="9" t="n">
        <v>0</v>
      </c>
      <c r="D22" s="10">
        <f>D21+C22</f>
        <v/>
      </c>
      <c r="E22" s="10">
        <f>C22</f>
        <v/>
      </c>
      <c r="F22" s="12">
        <f>IF(AND(C22=0,C21=0,C20=0),"SATURATED (3 wwc berturut = 0)","belum saturasi")</f>
        <v/>
      </c>
    </row>
    <row r="23">
      <c r="B23" s="17" t="inlineStr">
        <is>
          <t>Wawancara 17</t>
        </is>
      </c>
      <c r="C23" s="9" t="n">
        <v>0</v>
      </c>
      <c r="D23" s="10">
        <f>D22+C23</f>
        <v/>
      </c>
      <c r="E23" s="10">
        <f>C23</f>
        <v/>
      </c>
      <c r="F23" s="12">
        <f>IF(AND(C23=0,C22=0,C21=0),"SATURATED (3 wwc berturut = 0)","belum saturasi")</f>
        <v/>
      </c>
    </row>
    <row r="24">
      <c r="B24" s="17" t="inlineStr">
        <is>
          <t>Wawancara 18</t>
        </is>
      </c>
      <c r="C24" s="9" t="n">
        <v>0</v>
      </c>
      <c r="D24" s="10">
        <f>D23+C24</f>
        <v/>
      </c>
      <c r="E24" s="10">
        <f>C24</f>
        <v/>
      </c>
      <c r="F24" s="12">
        <f>IF(AND(C24=0,C23=0,C22=0),"SATURATED (3 wwc berturut = 0)","belum saturasi")</f>
        <v/>
      </c>
    </row>
    <row r="26" ht="20" customHeight="1">
      <c r="A26" s="3" t="inlineStr">
        <is>
          <t>HASIL — TITIK SATURASI</t>
        </is>
      </c>
    </row>
    <row r="28">
      <c r="B28" s="5" t="inlineStr">
        <is>
          <t>Wawancara ke berapa pertama kali SATURATED?</t>
        </is>
      </c>
      <c r="C28" s="12">
        <f>IFERROR(INDEX(B7:B24,MATCH("SATURATED*",F7:F24,0)),"Belum saturasi dalam data ini")</f>
        <v/>
      </c>
      <c r="D28" s="13" t="n"/>
      <c r="E28" s="13" t="n"/>
      <c r="F28" s="14" t="n"/>
    </row>
    <row r="29">
      <c r="B29" s="5" t="inlineStr">
        <is>
          <t>Total kode kumulatif akhir</t>
        </is>
      </c>
      <c r="C29" s="10">
        <f>D24</f>
        <v/>
      </c>
    </row>
    <row r="31">
      <c r="B31" s="2" t="inlineStr">
        <is>
          <t>Estimasi Guest et al. (2006): fenomenologi homogen saturasi di 6-12 wawancara; populasi heterogen 15-30. Tambah baris wawancara baru di atas untuk lanjutkan pelacakan.</t>
        </is>
      </c>
    </row>
  </sheetData>
  <mergeCells count="6">
    <mergeCell ref="A2:F2"/>
    <mergeCell ref="A1:F1"/>
    <mergeCell ref="B31:F31"/>
    <mergeCell ref="A4:F4"/>
    <mergeCell ref="A26:F26"/>
    <mergeCell ref="C28:F2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42" customWidth="1" min="3" max="3"/>
    <col width="16" customWidth="1" min="4" max="4"/>
    <col width="4" customWidth="1" min="5" max="5"/>
  </cols>
  <sheetData>
    <row r="1" ht="28" customHeight="1">
      <c r="A1" s="1" t="inlineStr">
        <is>
          <t>CHECKLIST TRIANGULASI</t>
        </is>
      </c>
    </row>
    <row r="2" ht="30" customHeight="1">
      <c r="A2" s="2" t="inlineStr">
        <is>
          <t>Tiga jenis triangulasi (Denzin, 1978): sumber, metode, teori. Pilih status per item (dropdown) -&gt; skor kelengkapan otomatis.</t>
        </is>
      </c>
    </row>
    <row r="4" ht="20" customHeight="1">
      <c r="A4" s="3" t="inlineStr">
        <is>
          <t>INPUT — STATUS TRIANGULASI (pilih dari dropdown: Dilakukan / Sebagian / Belum)</t>
        </is>
      </c>
    </row>
    <row r="6">
      <c r="B6" s="7" t="inlineStr">
        <is>
          <t>Jenis</t>
        </is>
      </c>
      <c r="C6" s="7" t="inlineStr">
        <is>
          <t>Item Triangulasi</t>
        </is>
      </c>
      <c r="D6" s="7" t="inlineStr">
        <is>
          <t>Status</t>
        </is>
      </c>
    </row>
    <row r="8">
      <c r="B8" s="8" t="inlineStr">
        <is>
          <t>Sumber</t>
        </is>
      </c>
      <c r="C8" s="6" t="inlineStr">
        <is>
          <t>Wawancara suami/pengrajin utama</t>
        </is>
      </c>
      <c r="D8" s="18" t="inlineStr">
        <is>
          <t>Dilakukan</t>
        </is>
      </c>
    </row>
    <row r="9">
      <c r="B9" s="8" t="inlineStr">
        <is>
          <t>Sumber</t>
        </is>
      </c>
      <c r="C9" s="6" t="inlineStr">
        <is>
          <t>Wawancara istri (peran keuangan)</t>
        </is>
      </c>
      <c r="D9" s="18" t="inlineStr">
        <is>
          <t>Dilakukan</t>
        </is>
      </c>
    </row>
    <row r="10">
      <c r="B10" s="8" t="inlineStr">
        <is>
          <t>Sumber</t>
        </is>
      </c>
      <c r="C10" s="6" t="inlineStr">
        <is>
          <t>Wawancara anak (generasi digital)</t>
        </is>
      </c>
      <c r="D10" s="18" t="inlineStr">
        <is>
          <t>Sebagian</t>
        </is>
      </c>
    </row>
    <row r="11">
      <c r="B11" s="8" t="inlineStr">
        <is>
          <t>Sumber</t>
        </is>
      </c>
      <c r="C11" s="6" t="inlineStr">
        <is>
          <t>Wawancara pelanggan &amp; pesaing</t>
        </is>
      </c>
      <c r="D11" s="18" t="inlineStr">
        <is>
          <t>Belum</t>
        </is>
      </c>
    </row>
    <row r="12">
      <c r="B12" s="8" t="inlineStr">
        <is>
          <t>Metode</t>
        </is>
      </c>
      <c r="C12" s="6" t="inlineStr">
        <is>
          <t>Wawancara mendalam (in-depth interview)</t>
        </is>
      </c>
      <c r="D12" s="18" t="inlineStr">
        <is>
          <t>Dilakukan</t>
        </is>
      </c>
    </row>
    <row r="13">
      <c r="B13" s="8" t="inlineStr">
        <is>
          <t>Metode</t>
        </is>
      </c>
      <c r="C13" s="6" t="inlineStr">
        <is>
          <t>Observasi partisipan (participant observation)</t>
        </is>
      </c>
      <c r="D13" s="18" t="inlineStr">
        <is>
          <t>Dilakukan</t>
        </is>
      </c>
    </row>
    <row r="14">
      <c r="B14" s="8" t="inlineStr">
        <is>
          <t>Metode</t>
        </is>
      </c>
      <c r="C14" s="6" t="inlineStr">
        <is>
          <t>Analisis dokumen (catatan keuangan, sejarah keluarga)</t>
        </is>
      </c>
      <c r="D14" s="18" t="inlineStr">
        <is>
          <t>Dilakukan</t>
        </is>
      </c>
    </row>
    <row r="15">
      <c r="B15" s="8" t="inlineStr">
        <is>
          <t>Metode</t>
        </is>
      </c>
      <c r="C15" s="6" t="inlineStr">
        <is>
          <t>Focus Group Discussion (FGD)</t>
        </is>
      </c>
      <c r="D15" s="18" t="inlineStr">
        <is>
          <t>Sebagian</t>
        </is>
      </c>
    </row>
    <row r="16">
      <c r="B16" s="8" t="inlineStr">
        <is>
          <t>Teori</t>
        </is>
      </c>
      <c r="C16" s="6" t="inlineStr">
        <is>
          <t>Lensa ekonomi feminis (peran ekonomi tak terbayar)</t>
        </is>
      </c>
      <c r="D16" s="18" t="inlineStr">
        <is>
          <t>Dilakukan</t>
        </is>
      </c>
    </row>
    <row r="17">
      <c r="B17" s="8" t="inlineStr">
        <is>
          <t>Teori</t>
        </is>
      </c>
      <c r="C17" s="6" t="inlineStr">
        <is>
          <t>Lensa sosiologi gender (konstruksi peran)</t>
        </is>
      </c>
      <c r="D17" s="18" t="inlineStr">
        <is>
          <t>Sebagian</t>
        </is>
      </c>
    </row>
    <row r="18">
      <c r="B18" s="8" t="inlineStr">
        <is>
          <t>Teori</t>
        </is>
      </c>
      <c r="C18" s="6" t="inlineStr">
        <is>
          <t>Lensa ekonomi informal</t>
        </is>
      </c>
      <c r="D18" s="18" t="inlineStr">
        <is>
          <t>Belum</t>
        </is>
      </c>
    </row>
    <row r="20" ht="20" customHeight="1">
      <c r="A20" s="3" t="inlineStr">
        <is>
          <t>SKOR KELENGKAPAN OTOMATIS (COUNTIF)</t>
        </is>
      </c>
    </row>
    <row r="22">
      <c r="B22" s="7" t="inlineStr">
        <is>
          <t>Jenis</t>
        </is>
      </c>
      <c r="C22" s="7" t="inlineStr">
        <is>
          <t>Dilakukan</t>
        </is>
      </c>
      <c r="D22" s="7" t="inlineStr">
        <is>
          <t>Sebagian</t>
        </is>
      </c>
    </row>
    <row r="23">
      <c r="B23" s="5" t="inlineStr">
        <is>
          <t>Sumber</t>
        </is>
      </c>
      <c r="C23" s="10">
        <f>COUNTIFS($B$8:$B$18,B23,$D$8:$D$18,"Dilakukan")</f>
        <v/>
      </c>
    </row>
    <row r="24">
      <c r="B24" s="5" t="inlineStr">
        <is>
          <t>Metode</t>
        </is>
      </c>
      <c r="C24" s="10">
        <f>COUNTIFS($B$8:$B$18,B24,$D$8:$D$18,"Dilakukan")</f>
        <v/>
      </c>
    </row>
    <row r="25">
      <c r="B25" s="5" t="inlineStr">
        <is>
          <t>Teori</t>
        </is>
      </c>
      <c r="C25" s="10">
        <f>COUNTIFS($B$8:$B$18,B25,$D$8:$D$18,"Dilakukan")</f>
        <v/>
      </c>
    </row>
    <row r="27" ht="20" customHeight="1">
      <c r="A27" s="3" t="inlineStr">
        <is>
          <t>SKOR KESELURUHAN</t>
        </is>
      </c>
    </row>
    <row r="29">
      <c r="B29" s="5" t="inlineStr">
        <is>
          <t>Total item</t>
        </is>
      </c>
      <c r="C29" s="10">
        <f>COUNTA($D$8:$D$18)</f>
        <v/>
      </c>
    </row>
    <row r="30">
      <c r="B30" s="5" t="inlineStr">
        <is>
          <t>"Dilakukan" penuh</t>
        </is>
      </c>
      <c r="C30" s="10">
        <f>COUNTIF($D$8:$D$18,"Dilakukan")</f>
        <v/>
      </c>
    </row>
    <row r="31">
      <c r="B31" s="5" t="inlineStr">
        <is>
          <t>Skor kelengkapan (%) = Dilakukan / Total x 100%</t>
        </is>
      </c>
      <c r="C31" s="11">
        <f>C30/C29</f>
        <v/>
      </c>
    </row>
    <row r="32">
      <c r="B32" s="5" t="inlineStr">
        <is>
          <t>Status credibility triangulasi</t>
        </is>
      </c>
      <c r="C32" s="12">
        <f>IF(C31&gt;=0.8,"KUAT — triangulasi memadai",IF(C31&gt;=0.5,"SEDANG — tambah sumber/metode/teori","LEMAH — credibility temuan berisiko"))</f>
        <v/>
      </c>
      <c r="D32" s="14" t="n"/>
    </row>
    <row r="34">
      <c r="B34" s="2" t="inlineStr">
        <is>
          <t>Ubah status per item (dropdown Dilakukan/Sebagian/Belum) -&gt; skor otomatis update. Target riset Q1: skor kelengkapan &gt;= 80% di ketiga jenis triangulasi.</t>
        </is>
      </c>
    </row>
  </sheetData>
  <mergeCells count="7">
    <mergeCell ref="A1:D1"/>
    <mergeCell ref="A27:D27"/>
    <mergeCell ref="C32:D32"/>
    <mergeCell ref="A4:D4"/>
    <mergeCell ref="A20:D20"/>
    <mergeCell ref="A2:D2"/>
    <mergeCell ref="B34:D34"/>
  </mergeCells>
  <dataValidations count="1">
    <dataValidation sqref="D8 D9 D10 D11 D12 D13 D14 D15 D16 D17 D18" showDropDown="0" showInputMessage="0" showErrorMessage="0" allowBlank="1" type="list">
      <formula1>"Dilakukan,Sebagian,Belum"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2026-07-19T18:13:46Z</dcterms:created>
  <dcterms:modified xmlns:dcterms="http://purl.org/dc/terms/" xmlns:xsi="http://www.w3.org/2001/XMLSchema-instance" xsi:type="dcterms:W3CDTF">2026-07-19T18:13:46Z</dcterms:modified>
</cp:coreProperties>
</file>