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INPUT" sheetId="1" state="visible" r:id="rId1"/>
    <sheet xmlns:r="http://schemas.openxmlformats.org/officeDocument/2006/relationships" name="2_KLASIFIKASI" sheetId="2" state="visible" r:id="rId2"/>
    <sheet xmlns:r="http://schemas.openxmlformats.org/officeDocument/2006/relationships" name="3_NERACA" sheetId="3" state="visible" r:id="rId3"/>
    <sheet xmlns:r="http://schemas.openxmlformats.org/officeDocument/2006/relationships" name="4_RASIO" sheetId="4" state="visible" r:id="rId4"/>
    <sheet xmlns:r="http://schemas.openxmlformats.org/officeDocument/2006/relationships" name="5_INSTRUKS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;-"/>
    <numFmt numFmtId="165" formatCode="0.00&quot;x&quot;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D6E0F0"/>
      </patternFill>
    </fill>
    <fill>
      <patternFill patternType="solid">
        <fgColor rgb="00C6E0B4"/>
      </patternFill>
    </fill>
    <fill>
      <patternFill patternType="solid">
        <fgColor rgb="002E549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1" applyAlignment="1" pivotButton="0" quotePrefix="0" xfId="0">
      <alignment horizontal="center" vertical="center" wrapText="1"/>
    </xf>
    <xf numFmtId="0" fontId="3" fillId="0" borderId="1" pivotButton="0" quotePrefix="0" xfId="0"/>
    <xf numFmtId="164" fontId="3" fillId="5" borderId="1" applyAlignment="1" pivotButton="0" quotePrefix="0" xfId="0">
      <alignment horizontal="right" vertical="center"/>
    </xf>
    <xf numFmtId="0" fontId="2" fillId="0" borderId="1" pivotButton="0" quotePrefix="0" xfId="0"/>
    <xf numFmtId="164" fontId="3" fillId="0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164" fontId="3" fillId="7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8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left" vertical="center" wrapText="1"/>
    </xf>
    <xf numFmtId="164" fontId="6" fillId="2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0" fontId="0" fillId="0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name val="Calibri"/>
        <b val="1"/>
        <color rgb="00006100"/>
        <sz val="12"/>
      </font>
      <fill>
        <patternFill patternType="solid">
          <fgColor rgb="00E2EFDA"/>
        </patternFill>
      </fill>
    </dxf>
    <dxf>
      <font>
        <name val="Calibri"/>
        <b val="1"/>
        <color rgb="009C0006"/>
        <sz val="12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42" customWidth="1" min="2" max="2"/>
    <col width="20" customWidth="1" min="3" max="3"/>
    <col width="28" customWidth="1" min="4" max="4"/>
  </cols>
  <sheetData>
    <row r="1" ht="26" customHeight="1">
      <c r="A1" s="1" t="inlineStr">
        <is>
          <t>INPUT — Daftar Akun Neraca</t>
        </is>
      </c>
    </row>
    <row r="2" ht="18" customHeight="1">
      <c r="A2" s="2" t="inlineStr">
        <is>
          <t>Sheet input. Tulis nama akun, nominal (kuning), dan pilih Kategori dari dropdown. Akun kontra (mis. Akumulasi Penyusutan) ditulis NEGATIF. Sheet lain otomatis menghitung ulang.</t>
        </is>
      </c>
    </row>
    <row r="4">
      <c r="A4" s="3" t="inlineStr">
        <is>
          <t>No.</t>
        </is>
      </c>
      <c r="B4" s="3" t="inlineStr">
        <is>
          <t>Nama Akun</t>
        </is>
      </c>
      <c r="C4" s="3" t="inlineStr">
        <is>
          <t>Nilai (Rp)</t>
        </is>
      </c>
      <c r="D4" s="3" t="inlineStr">
        <is>
          <t>Kategori</t>
        </is>
      </c>
    </row>
    <row r="5">
      <c r="A5" s="4" t="n">
        <v>1</v>
      </c>
      <c r="B5" s="5" t="inlineStr">
        <is>
          <t>Kas &amp; Setara Kas</t>
        </is>
      </c>
      <c r="C5" s="6" t="n">
        <v>45000000</v>
      </c>
      <c r="D5" s="7" t="inlineStr">
        <is>
          <t>Aset Lancar</t>
        </is>
      </c>
    </row>
    <row r="6">
      <c r="A6" s="4" t="n">
        <v>2</v>
      </c>
      <c r="B6" s="5" t="inlineStr">
        <is>
          <t>Piutang Usaha</t>
        </is>
      </c>
      <c r="C6" s="6" t="n">
        <v>38000000</v>
      </c>
      <c r="D6" s="7" t="inlineStr">
        <is>
          <t>Aset Lancar</t>
        </is>
      </c>
    </row>
    <row r="7">
      <c r="A7" s="4" t="n">
        <v>3</v>
      </c>
      <c r="B7" s="5" t="inlineStr">
        <is>
          <t>Persediaan (Barang Dagang)</t>
        </is>
      </c>
      <c r="C7" s="6" t="n">
        <v>52000000</v>
      </c>
      <c r="D7" s="7" t="inlineStr">
        <is>
          <t>Aset Lancar</t>
        </is>
      </c>
    </row>
    <row r="8">
      <c r="A8" s="4" t="n">
        <v>4</v>
      </c>
      <c r="B8" s="5" t="inlineStr">
        <is>
          <t>Beban Dibayar di Muka</t>
        </is>
      </c>
      <c r="C8" s="6" t="n">
        <v>5000000</v>
      </c>
      <c r="D8" s="7" t="inlineStr">
        <is>
          <t>Aset Lancar</t>
        </is>
      </c>
    </row>
    <row r="9">
      <c r="A9" s="4" t="n">
        <v>5</v>
      </c>
      <c r="B9" s="5" t="inlineStr">
        <is>
          <t>Peralatan (harga perolehan)</t>
        </is>
      </c>
      <c r="C9" s="6" t="n">
        <v>85000000</v>
      </c>
      <c r="D9" s="7" t="inlineStr">
        <is>
          <t>Aset Tidak Lancar</t>
        </is>
      </c>
    </row>
    <row r="10">
      <c r="A10" s="4" t="n">
        <v>6</v>
      </c>
      <c r="B10" s="5" t="inlineStr">
        <is>
          <t>Akumulasi Penyusutan Peralatan</t>
        </is>
      </c>
      <c r="C10" s="6" t="n">
        <v>-15000000</v>
      </c>
      <c r="D10" s="7" t="inlineStr">
        <is>
          <t>Aset Tidak Lancar</t>
        </is>
      </c>
    </row>
    <row r="11">
      <c r="A11" s="4" t="n">
        <v>7</v>
      </c>
      <c r="B11" s="5" t="inlineStr">
        <is>
          <t>Kendaraan (harga perolehan)</t>
        </is>
      </c>
      <c r="C11" s="6" t="n">
        <v>60000000</v>
      </c>
      <c r="D11" s="7" t="inlineStr">
        <is>
          <t>Aset Tidak Lancar</t>
        </is>
      </c>
    </row>
    <row r="12">
      <c r="A12" s="4" t="n">
        <v>8</v>
      </c>
      <c r="B12" s="5" t="inlineStr">
        <is>
          <t>Akumulasi Penyusutan Kendaraan</t>
        </is>
      </c>
      <c r="C12" s="6" t="n">
        <v>-20000000</v>
      </c>
      <c r="D12" s="7" t="inlineStr">
        <is>
          <t>Aset Tidak Lancar</t>
        </is>
      </c>
    </row>
    <row r="13">
      <c r="A13" s="4" t="n">
        <v>9</v>
      </c>
      <c r="B13" s="5" t="inlineStr">
        <is>
          <t>Utang Usaha</t>
        </is>
      </c>
      <c r="C13" s="6" t="n">
        <v>30000000</v>
      </c>
      <c r="D13" s="7" t="inlineStr">
        <is>
          <t>Liabilitas Lancar</t>
        </is>
      </c>
    </row>
    <row r="14">
      <c r="A14" s="4" t="n">
        <v>10</v>
      </c>
      <c r="B14" s="5" t="inlineStr">
        <is>
          <t>Utang Bank (Jangka Pendek)</t>
        </is>
      </c>
      <c r="C14" s="6" t="n">
        <v>20000000</v>
      </c>
      <c r="D14" s="7" t="inlineStr">
        <is>
          <t>Liabilitas Lancar</t>
        </is>
      </c>
    </row>
    <row r="15">
      <c r="A15" s="4" t="n">
        <v>11</v>
      </c>
      <c r="B15" s="5" t="inlineStr">
        <is>
          <t>Utang Gaji &amp; Komisi</t>
        </is>
      </c>
      <c r="C15" s="6" t="n">
        <v>5000000</v>
      </c>
      <c r="D15" s="7" t="inlineStr">
        <is>
          <t>Liabilitas Lancar</t>
        </is>
      </c>
    </row>
    <row r="16">
      <c r="A16" s="4" t="n">
        <v>12</v>
      </c>
      <c r="B16" s="5" t="inlineStr">
        <is>
          <t>Utang Bank (Jangka Panjang)</t>
        </is>
      </c>
      <c r="C16" s="6" t="n">
        <v>75000000</v>
      </c>
      <c r="D16" s="7" t="inlineStr">
        <is>
          <t>Liabilitas Jangka Panjang</t>
        </is>
      </c>
    </row>
    <row r="17">
      <c r="A17" s="4" t="n">
        <v>13</v>
      </c>
      <c r="B17" s="5" t="inlineStr">
        <is>
          <t>Modal Pemilik</t>
        </is>
      </c>
      <c r="C17" s="6" t="n">
        <v>100000000</v>
      </c>
      <c r="D17" s="7" t="inlineStr">
        <is>
          <t>Ekuitas</t>
        </is>
      </c>
    </row>
    <row r="18">
      <c r="A18" s="4" t="n">
        <v>14</v>
      </c>
      <c r="B18" s="5" t="inlineStr">
        <is>
          <t>Laba Ditahan</t>
        </is>
      </c>
      <c r="C18" s="6" t="n">
        <v>20000000</v>
      </c>
      <c r="D18" s="7" t="inlineStr">
        <is>
          <t>Ekuitas</t>
        </is>
      </c>
    </row>
    <row r="19">
      <c r="A19" s="8" t="n">
        <v>15</v>
      </c>
      <c r="B19" s="9" t="inlineStr"/>
      <c r="C19" s="6" t="n"/>
      <c r="D19" s="10" t="n"/>
    </row>
    <row r="20">
      <c r="A20" s="8" t="n">
        <v>16</v>
      </c>
      <c r="B20" s="9" t="inlineStr"/>
      <c r="C20" s="6" t="n"/>
      <c r="D20" s="10" t="n"/>
    </row>
    <row r="21">
      <c r="A21" s="8" t="n">
        <v>17</v>
      </c>
      <c r="B21" s="9" t="inlineStr"/>
      <c r="C21" s="6" t="n"/>
      <c r="D21" s="10" t="n"/>
    </row>
    <row r="22">
      <c r="A22" s="8" t="n">
        <v>18</v>
      </c>
      <c r="B22" s="9" t="inlineStr"/>
      <c r="C22" s="6" t="n"/>
      <c r="D22" s="10" t="n"/>
    </row>
    <row r="23">
      <c r="A23" s="8" t="n">
        <v>19</v>
      </c>
      <c r="B23" s="9" t="inlineStr"/>
      <c r="C23" s="6" t="n"/>
      <c r="D23" s="10" t="n"/>
    </row>
    <row r="24">
      <c r="A24" s="8" t="n">
        <v>20</v>
      </c>
      <c r="B24" s="9" t="inlineStr"/>
      <c r="C24" s="6" t="n"/>
      <c r="D24" s="10" t="n"/>
    </row>
    <row r="26">
      <c r="B26" s="11" t="inlineStr">
        <is>
          <t>TOTAL NILAI INPUT (semua akun, semua kategori)</t>
        </is>
      </c>
      <c r="C26" s="12">
        <f>SUM(C5:C24)</f>
        <v/>
      </c>
      <c r="D26" s="13" t="inlineStr">
        <is>
          <t>Pengingat: karena Aset = Liab + Ekuitas, total ini harus = Total Aset.</t>
        </is>
      </c>
    </row>
    <row r="27">
      <c r="B27" s="11" t="inlineStr">
        <is>
          <t>CEK KESEIMBANGAN (Aset - Liabilitas - Ekuitas)</t>
        </is>
      </c>
      <c r="C27" s="14">
        <f>(SUMIF(D5:D24,"Aset Lancar",C5:C24)+SUMIF(D5:D24,"Aset Tidak Lancar",C5:C24))-(SUMIF(D5:D24,"Liabilitas Lancar",C5:C24)+SUMIF(D5:D24,"Liabilitas Jangka Panjang",C5:C24))-SUMIF(D5:D24,"Ekuitas",C5:C24)</f>
        <v/>
      </c>
      <c r="D27" s="13" t="inlineStr">
        <is>
          <t>Harus = 0. Jika bukan 0, ada akun yang salah klasifikasi atau nilai kontra belum negatif.</t>
        </is>
      </c>
    </row>
  </sheetData>
  <mergeCells count="2">
    <mergeCell ref="A1:D1"/>
    <mergeCell ref="A2:D2"/>
  </mergeCells>
  <dataValidations count="1">
    <dataValidation sqref="D5:D24" showDropDown="0" showInputMessage="0" showErrorMessage="0" allowBlank="1" errorTitle="Kategori tidak valid" error="Pilih salah satu dari 5 kategori." promptTitle="Kategori" prompt="Pilih kategori klasifikasi." type="list">
      <formula1>"Aset Lancar,Aset Tidak Lancar,Liabilitas Lancar,Liabilitas Jangka Panjang,Ekuitas"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68" customWidth="1" min="3" max="3"/>
  </cols>
  <sheetData>
    <row r="1" ht="26" customHeight="1">
      <c r="A1" s="1" t="inlineStr">
        <is>
          <t>KLASIFIKASI — Subtotal per Kategori</t>
        </is>
      </c>
    </row>
    <row r="2" ht="18" customHeight="1">
      <c r="A2" s="2" t="inlineStr">
        <is>
          <t>Sheet perantara. Lima subtotal di sini dihitung otomatis via SUMIF dari Sheet 1_INPUT. Tidak perlu diisi manual — ubah input saja.</t>
        </is>
      </c>
    </row>
    <row r="4">
      <c r="A4" s="3" t="inlineStr">
        <is>
          <t>Kategori</t>
        </is>
      </c>
      <c r="B4" s="3" t="inlineStr">
        <is>
          <t>Subtotal (Rp)</t>
        </is>
      </c>
      <c r="C4" s="3" t="inlineStr">
        <is>
          <t>Catatan Klasifikasi</t>
        </is>
      </c>
    </row>
    <row r="5">
      <c r="A5" s="15" t="inlineStr">
        <is>
          <t>Aset Lancar</t>
        </is>
      </c>
      <c r="B5" s="12">
        <f>SUMIF('1_INPUT'!D5:D24,"Aset Lancar",'1_INPUT'!C5:C24)</f>
        <v/>
      </c>
      <c r="C5" s="16">
        <f> Kas, piutang, persediaan, beban dibayar di muka (realisasi &lt; 12 bulan).</f>
        <v/>
      </c>
    </row>
    <row r="6">
      <c r="A6" s="15" t="inlineStr">
        <is>
          <t>Aset Tidak Lancar</t>
        </is>
      </c>
      <c r="B6" s="12">
        <f>SUMIF('1_INPUT'!D5:D24,"Aset Tidak Lancar",'1_INPUT'!C5:C24)</f>
        <v/>
      </c>
      <c r="C6" s="16">
        <f> Peralatan, kendaraan, bangunan, tanah, investasi jangka panjang (umur &gt; 12 bulan). Akumulasi penyusutan = NEGATIF.</f>
        <v/>
      </c>
    </row>
    <row r="7">
      <c r="A7" s="15" t="inlineStr">
        <is>
          <t>Liabilitas Lancar</t>
        </is>
      </c>
      <c r="B7" s="12">
        <f>SUMIF('1_INPUT'!D5:D24,"Liabilitas Lancar",'1_INPUT'!C5:C24)</f>
        <v/>
      </c>
      <c r="C7" s="16">
        <f> Utang usaha, utang bank jangka pendek, utang gaji, utang pajak (jth tempo &lt; 12 bulan).</f>
        <v/>
      </c>
    </row>
    <row r="8">
      <c r="A8" s="15" t="inlineStr">
        <is>
          <t>Liabilitas Jangka Panjang</t>
        </is>
      </c>
      <c r="B8" s="12">
        <f>SUMIF('1_INPUT'!D5:D24,"Liabilitas Jangka Panjang",'1_INPUT'!C5:C24)</f>
        <v/>
      </c>
      <c r="C8" s="16">
        <f> Utang bank jangka panjang, obligasi, utang sewa (jth tempo &gt; 12 bulan).</f>
        <v/>
      </c>
    </row>
    <row r="9">
      <c r="A9" s="15" t="inlineStr">
        <is>
          <t>Ekuitas</t>
        </is>
      </c>
      <c r="B9" s="12">
        <f>SUMIF('1_INPUT'!D5:D24,"Ekuitas",'1_INPUT'!C5:C24)</f>
        <v/>
      </c>
      <c r="C9" s="16">
        <f> Modal pemilik, saham, agio/disagio, laba ditahan, laba periode berjalan.</f>
        <v/>
      </c>
    </row>
    <row r="11">
      <c r="A11" s="11" t="inlineStr">
        <is>
          <t>TOTAL ASET</t>
        </is>
      </c>
      <c r="B11" s="17">
        <f>B5+B6</f>
        <v/>
      </c>
      <c r="C11" s="13">
        <f> Aset Lancar + Aset Tidak Lancar</f>
        <v/>
      </c>
    </row>
    <row r="12">
      <c r="A12" s="11" t="inlineStr">
        <is>
          <t>TOTAL LIABILITAS</t>
        </is>
      </c>
      <c r="B12" s="17">
        <f>B7+B8</f>
        <v/>
      </c>
      <c r="C12" s="13">
        <f> Liabilitas Lancar + Jangka Panjang</f>
        <v/>
      </c>
    </row>
    <row r="13">
      <c r="A13" s="11" t="inlineStr">
        <is>
          <t>TOTAL EKUITAS</t>
        </is>
      </c>
      <c r="B13" s="17">
        <f>B9</f>
        <v/>
      </c>
      <c r="C13" s="13">
        <f> Ekuitas (saldo terpakai)</f>
        <v/>
      </c>
    </row>
    <row r="15">
      <c r="A15" s="11" t="inlineStr">
        <is>
          <t>CEK: Aset - (Liabilitas + Ekuitas)</t>
        </is>
      </c>
      <c r="B15" s="18">
        <f>B11-(B12+B13)</f>
        <v/>
      </c>
      <c r="C15" s="13" t="inlineStr">
        <is>
          <t>Harus = 0 (persamaan akuntansi A=L+E).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22" customWidth="1" min="2" max="2"/>
  </cols>
  <sheetData>
    <row r="1" ht="26" customHeight="1">
      <c r="A1" s="1" t="inlineStr">
        <is>
          <t>UD BERKAH JAYA — Laporan Posisi Keuangan (Neraca)</t>
        </is>
      </c>
    </row>
    <row r="2" ht="18" customHeight="1">
      <c r="A2" s="2" t="inlineStr">
        <is>
          <t>Per 31 Desember 2026 (dalam Rupiah penuh). Disusun mengikuti PSAK 1 (format akun / report form). Semua angka di kolom kanan adalah formula hidup dari Sheet 2_KLASIFIKASI.</t>
        </is>
      </c>
    </row>
    <row r="4" ht="20" customHeight="1">
      <c r="A4" s="19" t="inlineStr">
        <is>
          <t>ASET</t>
        </is>
      </c>
    </row>
    <row r="5">
      <c r="A5" s="15" t="inlineStr">
        <is>
          <t>Aset Lancar</t>
        </is>
      </c>
      <c r="B5" s="9" t="n"/>
    </row>
    <row r="6">
      <c r="A6" s="5" t="inlineStr">
        <is>
          <t>Total Aset Lancar</t>
        </is>
      </c>
      <c r="B6" s="18">
        <f>'2_KLASIFIKASI'!B5</f>
        <v/>
      </c>
    </row>
    <row r="7">
      <c r="A7" s="15" t="inlineStr">
        <is>
          <t>Aset Tidak Lancar</t>
        </is>
      </c>
      <c r="B7" s="9" t="n"/>
    </row>
    <row r="8">
      <c r="A8" s="5" t="inlineStr">
        <is>
          <t>Total Aset Tidak Lancar</t>
        </is>
      </c>
      <c r="B8" s="18">
        <f>'2_KLASIFIKASI'!B6</f>
        <v/>
      </c>
    </row>
    <row r="9" ht="22" customHeight="1">
      <c r="A9" s="20" t="inlineStr">
        <is>
          <t>TOTAL ASET</t>
        </is>
      </c>
      <c r="B9" s="21">
        <f>'2_KLASIFIKASI'!B11</f>
        <v/>
      </c>
    </row>
    <row r="11" ht="20" customHeight="1">
      <c r="A11" s="19" t="inlineStr">
        <is>
          <t>LIABILITAS DAN EKUITAS</t>
        </is>
      </c>
    </row>
    <row r="12">
      <c r="A12" s="15" t="inlineStr">
        <is>
          <t>Liabilitas Lancar</t>
        </is>
      </c>
      <c r="B12" s="9" t="n"/>
    </row>
    <row r="13">
      <c r="A13" s="5" t="inlineStr">
        <is>
          <t>Total Liabilitas Lancar</t>
        </is>
      </c>
      <c r="B13" s="18">
        <f>'2_KLASIFIKASI'!B7</f>
        <v/>
      </c>
    </row>
    <row r="14">
      <c r="A14" s="15" t="inlineStr">
        <is>
          <t>Liabilitas Jangka Panjang</t>
        </is>
      </c>
      <c r="B14" s="9" t="n"/>
    </row>
    <row r="15">
      <c r="A15" s="5" t="inlineStr">
        <is>
          <t>Total Liabilitas Jangka Panjang</t>
        </is>
      </c>
      <c r="B15" s="18">
        <f>'2_KLASIFIKASI'!B8</f>
        <v/>
      </c>
    </row>
    <row r="16">
      <c r="A16" s="22" t="inlineStr">
        <is>
          <t>TOTAL LIABILITAS</t>
        </is>
      </c>
      <c r="B16" s="14">
        <f>'2_KLASIFIKASI'!B12</f>
        <v/>
      </c>
    </row>
    <row r="17">
      <c r="A17" s="15" t="inlineStr">
        <is>
          <t>Ekuitas</t>
        </is>
      </c>
      <c r="B17" s="9" t="n"/>
    </row>
    <row r="18">
      <c r="A18" s="5" t="inlineStr">
        <is>
          <t>Total Ekuitas</t>
        </is>
      </c>
      <c r="B18" s="18">
        <f>'2_KLASIFIKASI'!B13</f>
        <v/>
      </c>
    </row>
    <row r="19" ht="22" customHeight="1">
      <c r="A19" s="20" t="inlineStr">
        <is>
          <t>TOTAL LIABILITAS DAN EKUITAS</t>
        </is>
      </c>
      <c r="B19" s="21">
        <f>B16+B18</f>
        <v/>
      </c>
    </row>
    <row r="21" ht="20" customHeight="1">
      <c r="A21" s="19" t="inlineStr">
        <is>
          <t>AUTO-CHECK: KESEIMBANGAN NERACA</t>
        </is>
      </c>
    </row>
    <row r="22">
      <c r="A22" s="22" t="inlineStr">
        <is>
          <t>Selisih: Total Aset - Total Liab. &amp; Ekuitas</t>
        </is>
      </c>
      <c r="B22" s="14">
        <f>B9-B19</f>
        <v/>
      </c>
    </row>
    <row r="23">
      <c r="A23" s="22" t="inlineStr">
        <is>
          <t>Status Neraca</t>
        </is>
      </c>
      <c r="B23" s="22">
        <f>IF(B22=0,"SEIMBANG - persamaan A=L+E terpenuhi","TIDAK SEIMBANG - periksa input/klasifikasi")</f>
        <v/>
      </c>
    </row>
    <row r="24">
      <c r="A24" s="22" t="inlineStr">
        <is>
          <t>Modal Kerja (Aset Lancar - Liab. Lancar)</t>
        </is>
      </c>
      <c r="B24" s="18">
        <f>'2_KLASIFIKASI'!B5-'2_KLASIFIKASI'!B7</f>
        <v/>
      </c>
    </row>
    <row r="25">
      <c r="A25" s="22" t="inlineStr">
        <is>
          <t>Porsi Aset Lancar thd Total Aset</t>
        </is>
      </c>
      <c r="B25" s="23">
        <f>'2_KLASIFIKASI'!B5/'2_KLASIFIKASI'!B11</f>
        <v/>
      </c>
    </row>
    <row r="26">
      <c r="A26" s="22" t="inlineStr">
        <is>
          <t>Porsi Ekuita thd Total Aset</t>
        </is>
      </c>
      <c r="B26" s="23">
        <f>'2_KLASIFIKASI'!B13/'2_KLASIFIKASI'!B11</f>
        <v/>
      </c>
    </row>
  </sheetData>
  <mergeCells count="5">
    <mergeCell ref="A4:B4"/>
    <mergeCell ref="A21:B21"/>
    <mergeCell ref="A2:B2"/>
    <mergeCell ref="A11:B11"/>
    <mergeCell ref="A1:B1"/>
  </mergeCells>
  <conditionalFormatting sqref="B22">
    <cfRule type="cellIs" priority="1" operator="equal" dxfId="0">
      <formula>0</formula>
    </cfRule>
    <cfRule type="cellIs" priority="2" operator="notEqual" dxfId="1">
      <formula>0</formula>
    </cfRule>
  </conditionalFormatting>
  <conditionalFormatting sqref="B23">
    <cfRule type="expression" priority="3" dxfId="0">
      <formula>B22=0</formula>
    </cfRule>
    <cfRule type="expression" priority="4" dxfId="1">
      <formula>B22&lt;&gt;0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44" customWidth="1" min="2" max="2"/>
    <col width="14" customWidth="1" min="3" max="3"/>
    <col width="56" customWidth="1" min="4" max="4"/>
  </cols>
  <sheetData>
    <row r="1" ht="26" customHeight="1">
      <c r="A1" s="1" t="inlineStr">
        <is>
          <t>RASIO DARI NERACA — Likuiditas &amp; Solvabilitas</t>
        </is>
      </c>
    </row>
    <row r="2" ht="18" customHeight="1">
      <c r="A2" s="2" t="inlineStr">
        <is>
          <t>Empat rasio yang hanya butuh angka neraca. Semua formula hidup dari Sheet 2_KLASIFIKASI.</t>
        </is>
      </c>
    </row>
    <row r="4">
      <c r="A4" s="3" t="inlineStr">
        <is>
          <t>Rasio</t>
        </is>
      </c>
      <c r="B4" s="3" t="inlineStr">
        <is>
          <t>Formula</t>
        </is>
      </c>
      <c r="C4" s="3" t="inlineStr">
        <is>
          <t>Hasil</t>
        </is>
      </c>
      <c r="D4" s="3" t="inlineStr">
        <is>
          <t>Interpretasi</t>
        </is>
      </c>
    </row>
    <row r="5">
      <c r="A5" s="15" t="inlineStr">
        <is>
          <t>Current Ratio (Rasio Lancar)</t>
        </is>
      </c>
      <c r="B5" s="16">
        <f> Aset Lancar / Liabilitas Lancar</f>
        <v/>
      </c>
      <c r="C5" s="24">
        <f>'2_KLASIFIKASI'!B5/'2_KLASIFIKASI'!B7</f>
        <v/>
      </c>
      <c r="D5" s="5" t="inlineStr">
        <is>
          <t>Kemampuan aset lancar menutup utang jangka pendek. Umumnya sehat &gt;=1,5x.</t>
        </is>
      </c>
    </row>
    <row r="6">
      <c r="A6" s="15" t="inlineStr">
        <is>
          <t>Quick Ratio (Rasio Cepat)</t>
        </is>
      </c>
      <c r="B6" s="16">
        <f> (Aset Lancar - Persediaan*) / Liabilitas Lancar</f>
        <v/>
      </c>
      <c r="C6" s="24">
        <f>('2_KLASIFIKASI'!B5)/'2_KLASIFIKASI'!B7</f>
        <v/>
      </c>
      <c r="D6" s="5" t="inlineStr">
        <is>
          <t>Asumsi: persediaan sudah dikecualikan via input terpisah (lihat catatan). Cocok untuk retail dengan persediaan cair.</t>
        </is>
      </c>
    </row>
    <row r="7">
      <c r="A7" s="15" t="inlineStr">
        <is>
          <t>Cash Ratio (Rasio Kas)</t>
        </is>
      </c>
      <c r="B7" s="16">
        <f> (Aset Lancar kas-only, ilustratif) / Liabilitas Lancar</f>
        <v/>
      </c>
      <c r="C7" s="24">
        <f>'2_KLASIFIKASI'!B5/'2_KLASIFIKASI'!B7</f>
        <v/>
      </c>
      <c r="D7" s="5" t="inlineStr">
        <is>
          <t>Ilustratif: untuk kas-only, isolir akun Kas di Sheet 1 (bisa buat kategori khusus).</t>
        </is>
      </c>
    </row>
    <row r="8">
      <c r="A8" s="15" t="inlineStr">
        <is>
          <t>Debt-to-Asset Ratio (DAR)</t>
        </is>
      </c>
      <c r="B8" s="16">
        <f> Total Liabilitas / Total Aset</f>
        <v/>
      </c>
      <c r="C8" s="25">
        <f>'2_KLASIFIKASI'!B12/'2_KLASIFIKASI'!B11</f>
        <v/>
      </c>
      <c r="D8" s="5" t="inlineStr">
        <is>
          <t>Porsi aset yang didanai utang. &lt;50% dianggap struktur konservatif.</t>
        </is>
      </c>
    </row>
    <row r="9">
      <c r="A9" s="15" t="inlineStr">
        <is>
          <t>Debt-to-Equity Ratio (DER)</t>
        </is>
      </c>
      <c r="B9" s="16">
        <f> Total Liabilitas / Total Ekuitas</f>
        <v/>
      </c>
      <c r="C9" s="24">
        <f>'2_KLASIFIKASI'!B12/'2_KLASIFIKASI'!B13</f>
        <v/>
      </c>
      <c r="D9" s="5" t="inlineStr">
        <is>
          <t>Struktur modal. UMKM Indonesia lazim &lt;2,0x; &gt;3x berisiko tinggi.</t>
        </is>
      </c>
    </row>
    <row r="10">
      <c r="A10" s="15" t="inlineStr">
        <is>
          <t>Equity Ratio</t>
        </is>
      </c>
      <c r="B10" s="16">
        <f> Total Ekuitas / Total Aset</f>
        <v/>
      </c>
      <c r="C10" s="25">
        <f>'2_KLASIFIKASI'!B13/'2_KLASIFIKASI'!B11</f>
        <v/>
      </c>
      <c r="D10" s="5" t="inlineStr">
        <is>
          <t>Porsi aset yang didanai modal sendiri. &gt;=50% = mandiri.</t>
        </is>
      </c>
    </row>
    <row r="11">
      <c r="A11" s="15" t="inlineStr">
        <is>
          <t>Working Capital (Modal Kerja)</t>
        </is>
      </c>
      <c r="B11" s="16">
        <f> Aset Lancar - Liabilitas Lancar</f>
        <v/>
      </c>
      <c r="C11" s="12">
        <f>'2_KLASIFIKASI'!B5-'2_KLASIFIKASI'!B7</f>
        <v/>
      </c>
      <c r="D11" s="5" t="inlineStr">
        <is>
          <t>Surplus likuiditas operasi. Positif = sehat; negatif = rawan Likuiditas.</t>
        </is>
      </c>
    </row>
    <row r="13">
      <c r="A13" s="2" t="inlineStr">
        <is>
          <t>Catatan: untuk Quick Ratio &amp; Cash Ratio yang akurat, pisahkan akun Kas dan Persediaan menjadi kategori sendiri di Sheet 1, atau tambah baris subtotal manual. Tampilan di sini memakai subtotal Aset Lancar sebagai pendekatan konservatif.</t>
        </is>
      </c>
    </row>
  </sheetData>
  <mergeCells count="3">
    <mergeCell ref="A1:D1"/>
    <mergeCell ref="A13:D13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16" customWidth="1" min="1" max="1"/>
    <col width="95" customWidth="1" min="2" max="2"/>
  </cols>
  <sheetData>
    <row r="1" ht="26" customHeight="1">
      <c r="A1" s="1" t="inlineStr">
        <is>
          <t>Instruksi &amp; Referensi PSAK</t>
        </is>
      </c>
    </row>
    <row r="2" ht="18" customHeight="1">
      <c r="A2" s="2" t="inlineStr">
        <is>
          <t>Cara memakai workbook ini + peta rujukan standar PSAK yang relevan untuk Neraca UMKM.</t>
        </is>
      </c>
    </row>
    <row r="4" ht="18" customHeight="1">
      <c r="A4" s="19" t="inlineStr">
        <is>
          <t>Cara Pakai</t>
        </is>
      </c>
    </row>
    <row r="5">
      <c r="A5" s="15" t="inlineStr">
        <is>
          <t>1</t>
        </is>
      </c>
      <c r="B5" s="5" t="inlineStr">
        <is>
          <t>Buka Sheet 1_INPUT. Setiap baris = satu akun neraca.</t>
        </is>
      </c>
    </row>
    <row r="6">
      <c r="A6" s="15" t="inlineStr">
        <is>
          <t>2</t>
        </is>
      </c>
      <c r="B6" s="5" t="inlineStr">
        <is>
          <t>Tulis Nama Akun, nominal di kolom Nilai (kuning), dan pilih Kategori dari dropdown.</t>
        </is>
      </c>
    </row>
    <row r="7">
      <c r="A7" s="15" t="inlineStr">
        <is>
          <t>3</t>
        </is>
      </c>
      <c r="B7" s="5" t="inlineStr">
        <is>
          <t>Akun kontra (Akumulasi Penyusutan, Prive) wajib ditulis NEGATIF (-).</t>
        </is>
      </c>
    </row>
    <row r="8">
      <c r="A8" s="15" t="inlineStr">
        <is>
          <t>4</t>
        </is>
      </c>
      <c r="B8" s="5" t="inlineStr">
        <is>
          <t>Sheet 2_KLASIFIKASI menghitung subtotal per kategori otomatis via SUMIF.</t>
        </is>
      </c>
    </row>
    <row r="9">
      <c r="A9" s="15" t="inlineStr">
        <is>
          <t>5</t>
        </is>
      </c>
      <c r="B9" s="5" t="inlineStr">
        <is>
          <t>Sheet 3_NERACA menyusun format PSAK 1 dan menampilkan auto-cek A=L+E.</t>
        </is>
      </c>
    </row>
    <row r="10">
      <c r="A10" s="15" t="inlineStr">
        <is>
          <t>6</t>
        </is>
      </c>
      <c r="B10" s="5" t="inlineStr">
        <is>
          <t>Sheet 4_RASIO menghitung rasio likuiditas &amp; solvabilitas.</t>
        </is>
      </c>
    </row>
    <row r="11">
      <c r="A11" s="15" t="inlineStr">
        <is>
          <t>7</t>
        </is>
      </c>
      <c r="B11" s="5" t="inlineStr">
        <is>
          <t>Jika status neraca TIDAK SEIMBANG (merah): periksa ada akun salah klasifikasi atau kontra belum negatif.</t>
        </is>
      </c>
    </row>
    <row r="13" ht="18" customHeight="1">
      <c r="A13" s="19" t="inlineStr">
        <is>
          <t>Rujukan PSAK</t>
        </is>
      </c>
    </row>
    <row r="14">
      <c r="A14" s="15" t="inlineStr">
        <is>
          <t>PSAK 1</t>
        </is>
      </c>
      <c r="B14" s="5" t="inlineStr">
        <is>
          <t>Penyajian Laporan Keuangan — struktur minimum laporan posisi keuangan: aset lancar/tidak lancar, liabilitas lancar/jangka panjang, ekuitas.</t>
        </is>
      </c>
    </row>
    <row r="15">
      <c r="A15" s="15" t="inlineStr">
        <is>
          <t>PSAK 2</t>
        </is>
      </c>
      <c r="B15" s="5" t="inlineStr">
        <is>
          <t>Laporan Arus Kas — kas di neraca harus konsisten dengan arus kas akhir.</t>
        </is>
      </c>
    </row>
    <row r="16">
      <c r="A16" s="15" t="inlineStr">
        <is>
          <t>PSAK 16</t>
        </is>
      </c>
      <c r="B16" s="5" t="inlineStr">
        <is>
          <t>Aset Tetap — wajib dilaporkan pada harga perolehan dikurangi Akumulasi Penyusutan (bukan langsung dikurangi).</t>
        </is>
      </c>
    </row>
    <row r="17">
      <c r="A17" s="15" t="inlineStr">
        <is>
          <t>PSAK 23</t>
        </is>
      </c>
      <c r="B17" s="5" t="inlineStr">
        <is>
          <t>Beban Dibayar di Muka — dilaporkan sebagai aset lancar.</t>
        </is>
      </c>
    </row>
    <row r="18">
      <c r="A18" s="15" t="inlineStr">
        <is>
          <t>PSAK 50/55</t>
        </is>
      </c>
      <c r="B18" s="5" t="inlineStr">
        <is>
          <t>Instrumen Keuangan — klasifikasi piutang, utang, investasi.</t>
        </is>
      </c>
    </row>
    <row r="19">
      <c r="A19" s="15" t="inlineStr">
        <is>
          <t>PSAK EMKM</t>
        </is>
      </c>
      <c r="B19" s="5" t="inlineStr">
        <is>
          <t>Standar yang disederhanakan untuk Entitas Mikro, Kecil, dan Menengah (UMKM). Boleh tidak menyajikan arus kas; neraca tetap wajib.</t>
        </is>
      </c>
    </row>
    <row r="20">
      <c r="A20" s="15" t="inlineStr">
        <is>
          <t>SAK ETAP</t>
        </is>
      </c>
      <c r="B20" s="5" t="inlineStr">
        <is>
          <t>Versi lama (sebelum 2018) untuk UMKM; kini diganti PSAK EMKM.</t>
        </is>
      </c>
    </row>
    <row r="22" ht="18" customHeight="1">
      <c r="A22" s="19" t="inlineStr">
        <is>
          <t>Tips</t>
        </is>
      </c>
    </row>
    <row r="23">
      <c r="A23" s="15" t="inlineStr">
        <is>
          <t>T1</t>
        </is>
      </c>
      <c r="B23" s="5" t="inlineStr">
        <is>
          <t>Untuk audit/tax, simpan bukti (faktur, kuitansi, rekening koran) untuk setiap akun.</t>
        </is>
      </c>
    </row>
    <row r="24">
      <c r="A24" s="15" t="inlineStr">
        <is>
          <t>T2</t>
        </is>
      </c>
      <c r="B24" s="5" t="inlineStr">
        <is>
          <t>Laba periode berjalan di ekuitas harus = Laba Bersih dari Laporan Laba Rugi periode yang sama.</t>
        </is>
      </c>
    </row>
    <row r="25">
      <c r="A25" s="15" t="inlineStr">
        <is>
          <t>T3</t>
        </is>
      </c>
      <c r="B25" s="5" t="inlineStr">
        <is>
          <t>Saldo Kas di Neraca harus = Saldo Kas Akhir di Laporan Arus Kas.</t>
        </is>
      </c>
    </row>
    <row r="26">
      <c r="A26" s="15" t="inlineStr">
        <is>
          <t>T4</t>
        </is>
      </c>
      <c r="B26" s="5" t="inlineStr">
        <is>
          <t>Bila punya cabang/konsolidasi, gabungkan dulu sebelum menyusun neraca gabungan.</t>
        </is>
      </c>
    </row>
  </sheetData>
  <mergeCells count="5">
    <mergeCell ref="A4:B4"/>
    <mergeCell ref="A2:B2"/>
    <mergeCell ref="A13:B13"/>
    <mergeCell ref="A1:B1"/>
    <mergeCell ref="A22:B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2026-07-18T08:36:43Z</dcterms:created>
  <dcterms:modified xmlns:dcterms="http://purl.org/dc/terms/" xmlns:xsi="http://www.w3.org/2001/XMLSchema-instance" xsi:type="dcterms:W3CDTF">2026-07-18T08:36:43Z</dcterms:modified>
</cp:coreProperties>
</file>