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DPMO_CALC" sheetId="2" state="visible" r:id="rId2"/>
    <sheet xmlns:r="http://schemas.openxmlformats.org/officeDocument/2006/relationships" name="2_CP_CPK" sheetId="3" state="visible" r:id="rId3"/>
    <sheet xmlns:r="http://schemas.openxmlformats.org/officeDocument/2006/relationships" name="3_PARETO" sheetId="4" state="visible" r:id="rId4"/>
    <sheet xmlns:r="http://schemas.openxmlformats.org/officeDocument/2006/relationships" name="4_FISHBONE_LOG" sheetId="5" state="visible" r:id="rId5"/>
    <sheet xmlns:r="http://schemas.openxmlformats.org/officeDocument/2006/relationships" name="5_P_CHART" sheetId="6" state="visible" r:id="rId6"/>
    <sheet xmlns:r="http://schemas.openxmlformats.org/officeDocument/2006/relationships" name="6_VSM" sheetId="7" state="visible" r:id="rId7"/>
    <sheet xmlns:r="http://schemas.openxmlformats.org/officeDocument/2006/relationships" name="7_TAKT_TIME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0"/>
    <numFmt numFmtId="165" formatCode="0.0%"/>
    <numFmt numFmtId="166" formatCode="0.000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55555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1"/>
    </font>
  </fonts>
  <fills count="7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5496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D6E0F0"/>
      </patternFill>
    </fill>
  </fills>
  <borders count="5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3" fontId="4" fillId="4" borderId="1" applyAlignment="1" pivotButton="0" quotePrefix="0" xfId="0">
      <alignment horizontal="center" vertical="center" wrapText="1"/>
    </xf>
    <xf numFmtId="3" fontId="4" fillId="5" borderId="1" applyAlignment="1" pivotButton="0" quotePrefix="0" xfId="0">
      <alignment horizontal="center" vertical="center" wrapText="1"/>
    </xf>
    <xf numFmtId="2" fontId="4" fillId="5" borderId="1" applyAlignment="1" pivotButton="0" quotePrefix="0" xfId="0">
      <alignment horizontal="center" vertical="center" wrapText="1"/>
    </xf>
    <xf numFmtId="10" fontId="4" fillId="5" borderId="1" applyAlignment="1" pivotButton="0" quotePrefix="0" xfId="0">
      <alignment horizontal="center" vertical="center" wrapText="1"/>
    </xf>
    <xf numFmtId="2" fontId="4" fillId="4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4" fillId="6" borderId="1" applyAlignment="1" pivotButton="0" quotePrefix="0" xfId="0">
      <alignment horizontal="left" vertical="center" wrapText="1"/>
    </xf>
    <xf numFmtId="3" fontId="5" fillId="0" borderId="1" applyAlignment="1" pivotButton="0" quotePrefix="0" xfId="0">
      <alignment horizontal="center" vertical="center" wrapText="1"/>
    </xf>
    <xf numFmtId="165" fontId="4" fillId="5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166" fontId="4" fillId="5" borderId="1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80" customWidth="1" min="3" max="3"/>
    <col width="4" customWidth="1" min="4" max="4"/>
  </cols>
  <sheetData>
    <row r="1" ht="28" customHeight="1">
      <c r="A1" s="1" t="inlineStr">
        <is>
          <t>LEAN SIX SIGMA — Petunjuk</t>
        </is>
      </c>
    </row>
    <row r="2" ht="30" customHeight="1">
      <c r="A2" s="2" t="inlineStr">
        <is>
          <t>Workbook pendamping materi stdsquare. Toolkit DMAIC lengkap: DPMO calculator, Cp/Cpk, Pareto, fishbone log, p-chart, Value Stream Map, takt time. Semua formula hidup — ubah data mentah, semua terhitung ulang.</t>
        </is>
      </c>
    </row>
    <row r="4" ht="20" customHeight="1">
      <c r="A4" s="3" t="inlineStr">
        <is>
          <t>BAGAIMANA MEMAKAI WORKBOOK INI</t>
        </is>
      </c>
    </row>
    <row r="5">
      <c r="A5" s="4" t="inlineStr">
        <is>
          <t>1</t>
        </is>
      </c>
      <c r="B5" s="5" t="inlineStr">
        <is>
          <t>Sheet 1_DPMO_CALC</t>
        </is>
      </c>
      <c r="C5" s="6" t="inlineStr">
        <is>
          <t>Input jumlah defect per kategori, unit, dan opportunity per unit -&gt; DPMO dan sigma level dihitung otomatis (kasus PT Garmen Solo Makmur, 3 bulan Jan-Mar 2024).</t>
        </is>
      </c>
    </row>
    <row r="6">
      <c r="A6" s="4" t="inlineStr">
        <is>
          <t>2</t>
        </is>
      </c>
      <c r="B6" s="5" t="inlineStr">
        <is>
          <t>Sheet 2_CP_CPK</t>
        </is>
      </c>
      <c r="C6" s="6" t="inlineStr">
        <is>
          <t>Input USL, LSL, rata-rata, dan standar deviasi proses (lingkar pinggang celana chino) -&gt; Cp dan Cpk dihitung otomatis.</t>
        </is>
      </c>
    </row>
    <row r="7">
      <c r="A7" s="4" t="inlineStr">
        <is>
          <t>3</t>
        </is>
      </c>
      <c r="B7" s="5" t="inlineStr">
        <is>
          <t>Sheet 3_PARETO</t>
        </is>
      </c>
      <c r="C7" s="6" t="inlineStr">
        <is>
          <t>Data defect per kategori -&gt; % dan % kumulatif otomatis, mengungkap prinsip 80/20.</t>
        </is>
      </c>
    </row>
    <row r="8">
      <c r="A8" s="4" t="inlineStr">
        <is>
          <t>4</t>
        </is>
      </c>
      <c r="B8" s="5" t="inlineStr">
        <is>
          <t>Sheet 4_FISHBONE_LOG</t>
        </is>
      </c>
      <c r="C8" s="6" t="inlineStr">
        <is>
          <t>Log hipotesis root cause per kategori 6M, dengan penghitungan frekuensi otomatis (COUNTIF) untuk prioritas.</t>
        </is>
      </c>
    </row>
    <row r="9">
      <c r="A9" s="4" t="inlineStr">
        <is>
          <t>5</t>
        </is>
      </c>
      <c r="B9" s="5" t="inlineStr">
        <is>
          <t>Sheet 5_P_CHART</t>
        </is>
      </c>
      <c r="C9" s="6" t="inlineStr">
        <is>
          <t>Data defect rate harian -&gt; UCL/LCL dihitung otomatis (rata-rata ± 3 sigma), flag hari yang out-of-control.</t>
        </is>
      </c>
    </row>
    <row r="10">
      <c r="A10" s="4" t="inlineStr">
        <is>
          <t>6</t>
        </is>
      </c>
      <c r="B10" s="5" t="inlineStr">
        <is>
          <t>Sheet 6_VSM</t>
        </is>
      </c>
      <c r="C10" s="6" t="inlineStr">
        <is>
          <t>Value Stream Map before/after: process time (VA) vs wait/move/inspect (NVA+NNVA) -&gt; lead time dan PCE otomatis.</t>
        </is>
      </c>
    </row>
    <row r="11">
      <c r="A11" s="4" t="inlineStr">
        <is>
          <t>7</t>
        </is>
      </c>
      <c r="B11" s="5" t="inlineStr">
        <is>
          <t>Sheet 7_TAKT_TIME</t>
        </is>
      </c>
      <c r="C11" s="6" t="inlineStr">
        <is>
          <t>Waktu produksi tersedia vs permintaan pelanggan -&gt; takt time otomatis, dibandingkan cycle time aktual.</t>
        </is>
      </c>
    </row>
    <row r="12" ht="20" customHeight="1">
      <c r="A12" s="3" t="inlineStr">
        <is>
          <t>KONSEP INTI</t>
        </is>
      </c>
    </row>
    <row r="13">
      <c r="B13" s="6" t="inlineStr">
        <is>
          <t>DPMO</t>
        </is>
      </c>
      <c r="C13" s="6" t="inlineStr">
        <is>
          <t>Defects Per Million Opportunities = (Defect / (Unit x Opportunity)) x 1.000.000.</t>
        </is>
      </c>
    </row>
    <row r="14">
      <c r="B14" s="6" t="inlineStr">
        <is>
          <t>Sigma level</t>
        </is>
      </c>
      <c r="C14" s="6" t="inlineStr">
        <is>
          <t>Konversi DPMO ke skala sigma (dengan asumsi shift 1,5 sigma jangka panjang, standar Motorola).</t>
        </is>
      </c>
    </row>
    <row r="15">
      <c r="B15" s="6" t="inlineStr">
        <is>
          <t>Cp / Cpk</t>
        </is>
      </c>
      <c r="C15" s="6" t="inlineStr">
        <is>
          <t>Cp = potensi kapabilitas (variansi vs spesifikasi); Cpk = kapabilitas nyata (memperhitungkan pergeseran rata-rata).</t>
        </is>
      </c>
    </row>
    <row r="16">
      <c r="B16" s="6" t="inlineStr">
        <is>
          <t>PCE</t>
        </is>
      </c>
      <c r="C16" s="6" t="inlineStr">
        <is>
          <t>Process Cycle Efficiency = Value-Added Time / Total Lead Time — makin tinggi makin sedikit waste.</t>
        </is>
      </c>
    </row>
    <row r="17" ht="20" customHeight="1">
      <c r="A17" s="3" t="inlineStr">
        <is>
          <t>WARNA SEL</t>
        </is>
      </c>
    </row>
    <row r="18">
      <c r="B18" s="6" t="inlineStr">
        <is>
          <t>Kuning</t>
        </is>
      </c>
      <c r="C18" s="6" t="inlineStr">
        <is>
          <t>Sel input — data mentah, boleh diubah.</t>
        </is>
      </c>
    </row>
    <row r="19">
      <c r="B19" s="6" t="inlineStr">
        <is>
          <t>Hijau</t>
        </is>
      </c>
      <c r="C19" s="6" t="inlineStr">
        <is>
          <t>Sel output — hasil formula, jangan ditimpa manual.</t>
        </is>
      </c>
    </row>
    <row r="20">
      <c r="B20" s="6" t="inlineStr">
        <is>
          <t>Abu-abu/Biru</t>
        </is>
      </c>
      <c r="C20" s="6" t="inlineStr">
        <is>
          <t>Label dan header.</t>
        </is>
      </c>
    </row>
    <row r="21" ht="20" customHeight="1">
      <c r="A21" s="3" t="inlineStr">
        <is>
          <t>SUMBER</t>
        </is>
      </c>
    </row>
    <row r="22">
      <c r="B22" s="6" t="inlineStr">
        <is>
          <t>Artikel</t>
        </is>
      </c>
      <c r="C22" s="6" t="inlineStr">
        <is>
          <t>/ekonomi/lean-six-sigma/ — kasus PT Garmen Solo Makmur (manufaktur ekspor, 800 karyawan, Sukoharjo).</t>
        </is>
      </c>
    </row>
  </sheetData>
  <mergeCells count="6">
    <mergeCell ref="A1:D1"/>
    <mergeCell ref="A17:D17"/>
    <mergeCell ref="A12:D12"/>
    <mergeCell ref="A4:D4"/>
    <mergeCell ref="A21:D21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18" customWidth="1" min="3" max="3"/>
    <col width="4" customWidth="1" min="4" max="4"/>
  </cols>
  <sheetData>
    <row r="1" ht="28" customHeight="1">
      <c r="A1" s="1" t="inlineStr">
        <is>
          <t>DPMO CALCULATOR — Baseline PT Garmen Solo Makmur</t>
        </is>
      </c>
    </row>
    <row r="2" ht="30" customHeight="1">
      <c r="A2" s="2" t="inlineStr">
        <is>
          <t>Data 3 bulan (Jan-Mar 2024), 5 titik opportunity per potong: jahitan, ukuran, noda, label, finishing.</t>
        </is>
      </c>
    </row>
    <row r="4" ht="20" customHeight="1">
      <c r="A4" s="3" t="inlineStr">
        <is>
          <t>INPUT MENTAH — DEFECT PER KATEGORI (3 bulan)</t>
        </is>
      </c>
    </row>
    <row r="6">
      <c r="B6" s="7" t="inlineStr">
        <is>
          <t>Kategori Defect</t>
        </is>
      </c>
      <c r="C6" s="7" t="inlineStr">
        <is>
          <t>Jumlah Cacat</t>
        </is>
      </c>
    </row>
    <row r="7">
      <c r="B7" s="6" t="inlineStr">
        <is>
          <t>Jahitan (skip, putus, kerap tidak rapi)</t>
        </is>
      </c>
      <c r="C7" s="8" t="n">
        <v>8420</v>
      </c>
    </row>
    <row r="8">
      <c r="B8" s="6" t="inlineStr">
        <is>
          <t>Ukuran (terutama lingkar pinggang)</t>
        </is>
      </c>
      <c r="C8" s="8" t="n">
        <v>5310</v>
      </c>
    </row>
    <row r="9">
      <c r="B9" s="6" t="inlineStr">
        <is>
          <t>Noda (oli mesin jahit)</t>
        </is>
      </c>
      <c r="C9" s="8" t="n">
        <v>3890</v>
      </c>
    </row>
    <row r="10">
      <c r="B10" s="6" t="inlineStr">
        <is>
          <t>Label (terbalik, salah ukuran)</t>
        </is>
      </c>
      <c r="C10" s="8" t="n">
        <v>3510</v>
      </c>
    </row>
    <row r="11">
      <c r="B11" s="6" t="inlineStr">
        <is>
          <t>Finishing (benang tidak dipotong)</t>
        </is>
      </c>
      <c r="C11" s="8" t="n">
        <v>2900</v>
      </c>
    </row>
    <row r="12">
      <c r="B12" s="5" t="inlineStr">
        <is>
          <t>Total defect (3 bulan)</t>
        </is>
      </c>
      <c r="C12" s="9">
        <f>SUM(C7:C11)</f>
        <v/>
      </c>
    </row>
    <row r="14" ht="20" customHeight="1">
      <c r="A14" s="3" t="inlineStr">
        <is>
          <t>INPUT MENTAH — VOLUME PRODUKSI &amp; OPPORTUNITY</t>
        </is>
      </c>
    </row>
    <row r="16">
      <c r="B16" s="5" t="inlineStr">
        <is>
          <t>Produksi per bulan (potong)</t>
        </is>
      </c>
      <c r="C16" s="8" t="n">
        <v>80000</v>
      </c>
    </row>
    <row r="17">
      <c r="B17" s="5" t="inlineStr">
        <is>
          <t>Jumlah bulan data</t>
        </is>
      </c>
      <c r="C17" s="8" t="n">
        <v>3</v>
      </c>
    </row>
    <row r="18">
      <c r="B18" s="5" t="inlineStr">
        <is>
          <t>Opportunity per unit (titik kontrol QC)</t>
        </is>
      </c>
      <c r="C18" s="8" t="n">
        <v>5</v>
      </c>
    </row>
    <row r="20" ht="20" customHeight="1">
      <c r="A20" s="3" t="inlineStr">
        <is>
          <t>PERHITUNGAN ANTARA (formula)</t>
        </is>
      </c>
    </row>
    <row r="22">
      <c r="B22" s="5" t="inlineStr">
        <is>
          <t>Total unit (3 bulan) = Produksi/bulan x jumlah bulan</t>
        </is>
      </c>
      <c r="C22" s="9">
        <f>C16*C17</f>
        <v/>
      </c>
    </row>
    <row r="23">
      <c r="B23" s="5" t="inlineStr">
        <is>
          <t>Total opportunity = Total unit x Opportunity/unit</t>
        </is>
      </c>
      <c r="C23" s="9">
        <f>C22*C18</f>
        <v/>
      </c>
    </row>
    <row r="25" ht="20" customHeight="1">
      <c r="A25" s="3" t="inlineStr">
        <is>
          <t>HASIL — DPMO &amp; SIGMA LEVEL</t>
        </is>
      </c>
    </row>
    <row r="27">
      <c r="B27" s="5" t="inlineStr">
        <is>
          <t>DPMO = (Total defect / Total opportunity) x 1.000.000</t>
        </is>
      </c>
      <c r="C27" s="10">
        <f>(C12/C23)*1000000</f>
        <v/>
      </c>
    </row>
    <row r="28">
      <c r="B28" s="5" t="inlineStr">
        <is>
          <t>Yield (proporsi baik) = 1 - DPMO/1.000.000</t>
        </is>
      </c>
      <c r="C28" s="11">
        <f>1-C27/1000000</f>
        <v/>
      </c>
    </row>
    <row r="29">
      <c r="B29" s="5" t="inlineStr">
        <is>
          <t>Sigma level (long-term, shift 1,5 sigma)</t>
        </is>
      </c>
      <c r="C29" s="10">
        <f>_xlfn.NORM.S.INV(C28)+1.5</f>
        <v/>
      </c>
    </row>
    <row r="30">
      <c r="B30" s="5" t="inlineStr">
        <is>
          <t>Defect rate per unit (%) — proxy = (Total defect / Opp per unit) / Total unit</t>
        </is>
      </c>
      <c r="C30" s="11">
        <f>(C12/C18)/C22</f>
        <v/>
      </c>
    </row>
    <row r="32">
      <c r="B32" s="2" t="inlineStr">
        <is>
          <t>Catatan: 'defect rate per unit' mengasumsikan 1 defect kategori = proxy 1 unit gagal (rata-rata 1 dari 5 titik gagal per potong cacat). Angka baseline artikel: DPMO 15.600-20.025, sigma ~3,5-3,7.</t>
        </is>
      </c>
    </row>
  </sheetData>
  <mergeCells count="7">
    <mergeCell ref="A1:D1"/>
    <mergeCell ref="A4:D4"/>
    <mergeCell ref="A20:D20"/>
    <mergeCell ref="B32:D32"/>
    <mergeCell ref="A25:D25"/>
    <mergeCell ref="A2:D2"/>
    <mergeCell ref="A14:D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4" customWidth="1" min="2" max="2"/>
    <col width="18" customWidth="1" min="3" max="3"/>
    <col width="4" customWidth="1" min="4" max="4"/>
  </cols>
  <sheetData>
    <row r="1" ht="28" customHeight="1">
      <c r="A1" s="1" t="inlineStr">
        <is>
          <t>CP / CPK — Kapabilitas Proses</t>
        </is>
      </c>
    </row>
    <row r="2" ht="30" customHeight="1">
      <c r="A2" s="2" t="inlineStr">
        <is>
          <t>CTQ: lingkar pinggang celana chino size 32. Target 82 cm, toleransi ±1 cm.</t>
        </is>
      </c>
    </row>
    <row r="4" ht="20" customHeight="1">
      <c r="A4" s="3" t="inlineStr">
        <is>
          <t>INPUT MENTAH — SPESIFIKASI &amp; DATA SAMPLE</t>
        </is>
      </c>
    </row>
    <row r="6">
      <c r="B6" s="5" t="inlineStr">
        <is>
          <t>Target (cm)</t>
        </is>
      </c>
      <c r="C6" s="12" t="n">
        <v>82</v>
      </c>
    </row>
    <row r="7">
      <c r="B7" s="5" t="inlineStr">
        <is>
          <t>Toleransi (± cm)</t>
        </is>
      </c>
      <c r="C7" s="12" t="n">
        <v>1</v>
      </c>
    </row>
    <row r="8">
      <c r="B8" s="5" t="inlineStr">
        <is>
          <t>USL (Upper Spec Limit) = Target + Toleransi</t>
        </is>
      </c>
      <c r="C8" s="10">
        <f>C6+C7</f>
        <v/>
      </c>
    </row>
    <row r="9">
      <c r="B9" s="5" t="inlineStr">
        <is>
          <t>LSL (Lower Spec Limit) = Target - Toleransi</t>
        </is>
      </c>
      <c r="C9" s="10">
        <f>C6-C7</f>
        <v/>
      </c>
    </row>
    <row r="10">
      <c r="B10" s="5" t="inlineStr">
        <is>
          <t>Jumlah sampel (n)</t>
        </is>
      </c>
      <c r="C10" s="8" t="n">
        <v>100</v>
      </c>
    </row>
    <row r="11">
      <c r="B11" s="5" t="inlineStr">
        <is>
          <t>Rata-rata sample (mean, cm)</t>
        </is>
      </c>
      <c r="C11" s="12" t="n">
        <v>82.15000000000001</v>
      </c>
    </row>
    <row r="12">
      <c r="B12" s="5" t="inlineStr">
        <is>
          <t>Standar deviasi sample (sigma, cm)</t>
        </is>
      </c>
      <c r="C12" s="12" t="n">
        <v>0.42</v>
      </c>
    </row>
    <row r="13">
      <c r="B13" s="2" t="inlineStr">
        <is>
          <t>Mean &amp; sigma = hasil pengukuran 100 sampel acak Tim QA (dilaporkan langsung di artikel; bukan dihitung ulang dari data mentah individual karena artikel tidak mempublikasikan 100 titik data).</t>
        </is>
      </c>
    </row>
    <row r="15" ht="20" customHeight="1">
      <c r="A15" s="3" t="inlineStr">
        <is>
          <t>HASIL — CP &amp; CPK</t>
        </is>
      </c>
    </row>
    <row r="17">
      <c r="B17" s="5" t="inlineStr">
        <is>
          <t>Cp = (USL - LSL) / (6 x sigma)</t>
        </is>
      </c>
      <c r="C17" s="13">
        <f>(C8-C9)/(6*C12)</f>
        <v/>
      </c>
    </row>
    <row r="18">
      <c r="B18" s="5" t="inlineStr">
        <is>
          <t>(USL - mean) / (3 x sigma)</t>
        </is>
      </c>
      <c r="C18" s="13">
        <f>(C8-C11)/(3*C12)</f>
        <v/>
      </c>
    </row>
    <row r="19">
      <c r="B19" s="5" t="inlineStr">
        <is>
          <t>(mean - LSL) / (3 x sigma)</t>
        </is>
      </c>
      <c r="C19" s="13">
        <f>(C11-C9)/(3*C12)</f>
        <v/>
      </c>
    </row>
    <row r="20">
      <c r="B20" s="5" t="inlineStr">
        <is>
          <t>Cpk = MIN(kedua nilai di atas)</t>
        </is>
      </c>
      <c r="C20" s="13">
        <f>MIN(C18,C19)</f>
        <v/>
      </c>
    </row>
    <row r="22" ht="20" customHeight="1">
      <c r="A22" s="3" t="inlineStr">
        <is>
          <t>INTERPRETASI (otomatis)</t>
        </is>
      </c>
    </row>
    <row r="24">
      <c r="B24" s="5" t="inlineStr">
        <is>
          <t>Status Cp</t>
        </is>
      </c>
      <c r="C24" s="14">
        <f>IF(C17&gt;=2,"Excellent (6 sigma)",IF(C17&gt;=1.67,"Baik (5 sigma)",IF(C17&gt;=1.33,"Mampu minimum (4 sigma)","TIDAK MAMPU")))</f>
        <v/>
      </c>
      <c r="D24" s="15" t="n"/>
    </row>
    <row r="25">
      <c r="B25" s="5" t="inlineStr">
        <is>
          <t>Proses terpusat? (Cp = Cpk?)</t>
        </is>
      </c>
      <c r="C25" s="14">
        <f>IF(ABS(C17-C20)&lt;0.01,"YA — terpusat","TIDAK — miring ke salah satu batas")</f>
        <v/>
      </c>
      <c r="D25" s="15" t="n"/>
    </row>
    <row r="27">
      <c r="B27" s="2" t="inlineStr">
        <is>
          <t>Baseline artikel: Cp≈0,79 (tidak mampu), Cpk≈0,675 (lebih buruk, miring ke USL). Target akhir setelah DMAIC: Cp &amp; Cpk &gt;= 1,33.</t>
        </is>
      </c>
    </row>
  </sheetData>
  <mergeCells count="9">
    <mergeCell ref="A1:D1"/>
    <mergeCell ref="C24:D24"/>
    <mergeCell ref="A22:D22"/>
    <mergeCell ref="A4:D4"/>
    <mergeCell ref="C25:D25"/>
    <mergeCell ref="A15:D15"/>
    <mergeCell ref="B13:D13"/>
    <mergeCell ref="B27:D27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16" customWidth="1" min="3" max="3"/>
    <col width="16" customWidth="1" min="4" max="4"/>
    <col width="16" customWidth="1" min="5" max="5"/>
    <col width="4" customWidth="1" min="6" max="6"/>
  </cols>
  <sheetData>
    <row r="1" ht="28" customHeight="1">
      <c r="A1" s="1" t="inlineStr">
        <is>
          <t>PARETO CHART — 80/20 Defect</t>
        </is>
      </c>
    </row>
    <row r="2" ht="30" customHeight="1">
      <c r="A2" s="2" t="inlineStr">
        <is>
          <t>Data ditarik dari sheet 1 (sudah diurutkan descending). % dan % kumulatif dihitung otomatis.</t>
        </is>
      </c>
    </row>
    <row r="4" ht="20" customHeight="1">
      <c r="A4" s="3" t="inlineStr">
        <is>
          <t>TABEL PARETO (formula tarik dari 1_DPMO_CALC, urut descending)</t>
        </is>
      </c>
    </row>
    <row r="6">
      <c r="B6" s="7" t="inlineStr">
        <is>
          <t>Kategori</t>
        </is>
      </c>
      <c r="C6" s="7" t="inlineStr">
        <is>
          <t>Jumlah</t>
        </is>
      </c>
      <c r="D6" s="7" t="inlineStr">
        <is>
          <t>% dari Total</t>
        </is>
      </c>
      <c r="E6" s="7" t="inlineStr">
        <is>
          <t>% Kumulatif</t>
        </is>
      </c>
    </row>
    <row r="7">
      <c r="B7" s="16" t="inlineStr">
        <is>
          <t>Jahitan</t>
        </is>
      </c>
      <c r="C7" s="17">
        <f>'1_DPMO_CALC'!C7</f>
        <v/>
      </c>
      <c r="D7" s="18">
        <f>C7/$C$12</f>
        <v/>
      </c>
      <c r="E7" s="18">
        <f>D7</f>
        <v/>
      </c>
    </row>
    <row r="8">
      <c r="B8" s="16" t="inlineStr">
        <is>
          <t>Ukuran</t>
        </is>
      </c>
      <c r="C8" s="17">
        <f>'1_DPMO_CALC'!C8</f>
        <v/>
      </c>
      <c r="D8" s="18">
        <f>C8/$C$12</f>
        <v/>
      </c>
      <c r="E8" s="18">
        <f>E7+D8</f>
        <v/>
      </c>
    </row>
    <row r="9">
      <c r="B9" s="16" t="inlineStr">
        <is>
          <t>Noda</t>
        </is>
      </c>
      <c r="C9" s="17">
        <f>'1_DPMO_CALC'!C9</f>
        <v/>
      </c>
      <c r="D9" s="18">
        <f>C9/$C$12</f>
        <v/>
      </c>
      <c r="E9" s="18">
        <f>E8+D9</f>
        <v/>
      </c>
    </row>
    <row r="10">
      <c r="B10" s="16" t="inlineStr">
        <is>
          <t>Label</t>
        </is>
      </c>
      <c r="C10" s="17">
        <f>'1_DPMO_CALC'!C10</f>
        <v/>
      </c>
      <c r="D10" s="18">
        <f>C10/$C$12</f>
        <v/>
      </c>
      <c r="E10" s="18">
        <f>E9+D10</f>
        <v/>
      </c>
    </row>
    <row r="11">
      <c r="B11" s="16" t="inlineStr">
        <is>
          <t>Finishing</t>
        </is>
      </c>
      <c r="C11" s="17">
        <f>'1_DPMO_CALC'!C11</f>
        <v/>
      </c>
      <c r="D11" s="18">
        <f>C11/$C$12</f>
        <v/>
      </c>
      <c r="E11" s="18">
        <f>E10+D11</f>
        <v/>
      </c>
    </row>
    <row r="12">
      <c r="B12" s="5" t="inlineStr">
        <is>
          <t>Total</t>
        </is>
      </c>
      <c r="C12" s="9">
        <f>SUM(C7:C11)</f>
        <v/>
      </c>
    </row>
    <row r="14" ht="20" customHeight="1">
      <c r="A14" s="3" t="inlineStr">
        <is>
          <t>ANALISIS 80/20</t>
        </is>
      </c>
    </row>
    <row r="16">
      <c r="B16" s="5" t="inlineStr">
        <is>
          <t>Berapa kategori untuk capai &gt;= 80% kumulatif?</t>
        </is>
      </c>
      <c r="C16" s="9">
        <f>MATCH(TRUE,INDEX(E7:E11&gt;=0.8,0),0)</f>
        <v/>
      </c>
    </row>
    <row r="18">
      <c r="B18" s="2" t="inlineStr">
        <is>
          <t>Empat kategori pertama (Jahitan+Ukuran+Noda+Label) menyumbang ~88% defect — fokus perbaikan di sini memberi dampak terbesar (prinsip Pareto).</t>
        </is>
      </c>
    </row>
  </sheetData>
  <mergeCells count="5">
    <mergeCell ref="B18:E18"/>
    <mergeCell ref="A4:E4"/>
    <mergeCell ref="A2:E2"/>
    <mergeCell ref="A1:E1"/>
    <mergeCell ref="A14:E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36" customWidth="1" min="3" max="3"/>
    <col width="24" customWidth="1" min="4" max="4"/>
    <col width="4" customWidth="1" min="5" max="5"/>
  </cols>
  <sheetData>
    <row r="1" ht="28" customHeight="1">
      <c r="A1" s="1" t="inlineStr">
        <is>
          <t>FISHBONE LOG — Root Cause 6M</t>
        </is>
      </c>
    </row>
    <row r="2" ht="30" customHeight="1">
      <c r="A2" s="2" t="inlineStr">
        <is>
          <t>Log hipotesis penyebab 'Jahitan Cacat' (kategori Pareto terbesar, 35%). Kategori 6M: Man, Machine, Material, Method, Measurement, Mother Nature.</t>
        </is>
      </c>
    </row>
    <row r="4" ht="20" customHeight="1">
      <c r="A4" s="3" t="inlineStr">
        <is>
          <t>LOG HIPOTESIS (input kuning di kolom Kategori 6M)</t>
        </is>
      </c>
    </row>
    <row r="6">
      <c r="B6" s="7" t="inlineStr">
        <is>
          <t>Kategori 6M</t>
        </is>
      </c>
      <c r="C6" s="7" t="inlineStr">
        <is>
          <t>Hipotesis Penyebab</t>
        </is>
      </c>
      <c r="D6" s="7" t="inlineStr">
        <is>
          <t>Status Validasi</t>
        </is>
      </c>
    </row>
    <row r="7">
      <c r="B7" s="19" t="inlineStr">
        <is>
          <t>Material</t>
        </is>
      </c>
      <c r="C7" s="6" t="inlineStr">
        <is>
          <t>Benang murah, mudah putus</t>
        </is>
      </c>
      <c r="D7" s="6" t="inlineStr">
        <is>
          <t>Terkonfirmasi (5-Why)</t>
        </is>
      </c>
    </row>
    <row r="8">
      <c r="B8" s="19" t="inlineStr">
        <is>
          <t>Machine</t>
        </is>
      </c>
      <c r="C8" s="6" t="inlineStr">
        <is>
          <t>Mesin jahit tidak kalibrasi, kecepatan tinggi</t>
        </is>
      </c>
      <c r="D8" s="6" t="inlineStr">
        <is>
          <t>Terkonfirmasi (5-Why: tidak ada SOP maintenance)</t>
        </is>
      </c>
    </row>
    <row r="9">
      <c r="B9" s="19" t="inlineStr">
        <is>
          <t>Method</t>
        </is>
      </c>
      <c r="C9" s="6" t="inlineStr">
        <is>
          <t>Instruksi tidak standar per operator</t>
        </is>
      </c>
      <c r="D9" s="6" t="inlineStr">
        <is>
          <t>Terkonfirmasi</t>
        </is>
      </c>
    </row>
    <row r="10">
      <c r="B10" s="19" t="inlineStr">
        <is>
          <t>Man</t>
        </is>
      </c>
      <c r="C10" s="6" t="inlineStr">
        <is>
          <t>Operator baru, training tidak cukup</t>
        </is>
      </c>
      <c r="D10" s="6" t="inlineStr">
        <is>
          <t>Terkonfirmasi</t>
        </is>
      </c>
    </row>
    <row r="11">
      <c r="B11" s="19" t="inlineStr">
        <is>
          <t>Measurement</t>
        </is>
      </c>
      <c r="C11" s="6" t="inlineStr">
        <is>
          <t>QC inspect subjektif</t>
        </is>
      </c>
      <c r="D11" s="6" t="inlineStr">
        <is>
          <t>Terkonfirmasi</t>
        </is>
      </c>
    </row>
    <row r="12">
      <c r="B12" s="19" t="inlineStr">
        <is>
          <t>Mother Nature</t>
        </is>
      </c>
      <c r="C12" s="6" t="inlineStr">
        <is>
          <t>Pencahayaan buruk, lembab</t>
        </is>
      </c>
      <c r="D12" s="6" t="inlineStr">
        <is>
          <t>Perlu validasi lanjut</t>
        </is>
      </c>
    </row>
    <row r="14" ht="20" customHeight="1">
      <c r="A14" s="3" t="inlineStr">
        <is>
          <t>FREKUENSI PER KATEGORI 6M (COUNTIF otomatis)</t>
        </is>
      </c>
    </row>
    <row r="16">
      <c r="B16" s="7" t="inlineStr">
        <is>
          <t>Kategori 6M</t>
        </is>
      </c>
      <c r="C16" s="7" t="inlineStr">
        <is>
          <t>Jumlah Hipotesis</t>
        </is>
      </c>
    </row>
    <row r="17">
      <c r="B17" s="5" t="inlineStr">
        <is>
          <t>Man</t>
        </is>
      </c>
      <c r="C17" s="9">
        <f>COUNTIF($B$7:$B$12,B17)</f>
        <v/>
      </c>
    </row>
    <row r="18">
      <c r="B18" s="5" t="inlineStr">
        <is>
          <t>Machine</t>
        </is>
      </c>
      <c r="C18" s="9">
        <f>COUNTIF($B$7:$B$12,B18)</f>
        <v/>
      </c>
    </row>
    <row r="19">
      <c r="B19" s="5" t="inlineStr">
        <is>
          <t>Material</t>
        </is>
      </c>
      <c r="C19" s="9">
        <f>COUNTIF($B$7:$B$12,B19)</f>
        <v/>
      </c>
    </row>
    <row r="20">
      <c r="B20" s="5" t="inlineStr">
        <is>
          <t>Method</t>
        </is>
      </c>
      <c r="C20" s="9">
        <f>COUNTIF($B$7:$B$12,B20)</f>
        <v/>
      </c>
    </row>
    <row r="21">
      <c r="B21" s="5" t="inlineStr">
        <is>
          <t>Measurement</t>
        </is>
      </c>
      <c r="C21" s="9">
        <f>COUNTIF($B$7:$B$12,B21)</f>
        <v/>
      </c>
    </row>
    <row r="22">
      <c r="B22" s="5" t="inlineStr">
        <is>
          <t>Mother Nature</t>
        </is>
      </c>
      <c r="C22" s="9">
        <f>COUNTIF($B$7:$B$12,B22)</f>
        <v/>
      </c>
    </row>
    <row r="24">
      <c r="B24" s="2" t="inlineStr">
        <is>
          <t>Tambah baris hipotesis baru di tabel atas (kolom Kategori 6M harus persis salah satu dari 6 label) -&gt; hitungan frekuensi otomatis update.</t>
        </is>
      </c>
    </row>
  </sheetData>
  <mergeCells count="5">
    <mergeCell ref="A1:D1"/>
    <mergeCell ref="A4:D4"/>
    <mergeCell ref="A2:D2"/>
    <mergeCell ref="B24:D24"/>
    <mergeCell ref="A14:D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</cols>
  <sheetData>
    <row r="1" ht="28" customHeight="1">
      <c r="A1" s="1" t="inlineStr">
        <is>
          <t>P-CHART — Control Chart Defect Rate Harian</t>
        </is>
      </c>
    </row>
    <row r="2" ht="30" customHeight="1">
      <c r="A2" s="2" t="inlineStr">
        <is>
          <t>Fase Control pasca-improve. UCL/LCL = rata-rata ± 3 sigma (formula binomial proporsi). Flag hari out-of-control otomatis.</t>
        </is>
      </c>
    </row>
    <row r="4" ht="20" customHeight="1">
      <c r="A4" s="3" t="inlineStr">
        <is>
          <t>INPUT MENTAH — DATA HARIAN (14 hari, pasca-improve)</t>
        </is>
      </c>
    </row>
    <row r="6">
      <c r="B6" s="7" t="inlineStr">
        <is>
          <t>Hari</t>
        </is>
      </c>
      <c r="C6" s="7" t="inlineStr">
        <is>
          <t>Unit Diperiksa</t>
        </is>
      </c>
      <c r="D6" s="7" t="inlineStr">
        <is>
          <t>Unit Cacat</t>
        </is>
      </c>
      <c r="E6" s="7" t="inlineStr">
        <is>
          <t>Defect Rate (p)</t>
        </is>
      </c>
      <c r="F6" s="7" t="inlineStr">
        <is>
          <t>Status</t>
        </is>
      </c>
    </row>
    <row r="7">
      <c r="B7" s="20" t="inlineStr">
        <is>
          <t>Hari 1</t>
        </is>
      </c>
      <c r="C7" s="8" t="n">
        <v>800</v>
      </c>
      <c r="D7" s="8" t="n">
        <v>16</v>
      </c>
      <c r="E7" s="11">
        <f>D7/C7</f>
        <v/>
      </c>
      <c r="F7" s="14">
        <f>IF(OR(E7&gt;$C$27,E7&lt;$C$28),"OUT OF CONTROL","dalam kontrol")</f>
        <v/>
      </c>
    </row>
    <row r="8">
      <c r="B8" s="20" t="inlineStr">
        <is>
          <t>Hari 2</t>
        </is>
      </c>
      <c r="C8" s="8" t="n">
        <v>800</v>
      </c>
      <c r="D8" s="8" t="n">
        <v>15</v>
      </c>
      <c r="E8" s="11">
        <f>D8/C8</f>
        <v/>
      </c>
      <c r="F8" s="14">
        <f>IF(OR(E8&gt;$C$27,E8&lt;$C$28),"OUT OF CONTROL","dalam kontrol")</f>
        <v/>
      </c>
    </row>
    <row r="9">
      <c r="B9" s="20" t="inlineStr">
        <is>
          <t>Hari 3</t>
        </is>
      </c>
      <c r="C9" s="8" t="n">
        <v>800</v>
      </c>
      <c r="D9" s="8" t="n">
        <v>18</v>
      </c>
      <c r="E9" s="11">
        <f>D9/C9</f>
        <v/>
      </c>
      <c r="F9" s="14">
        <f>IF(OR(E9&gt;$C$27,E9&lt;$C$28),"OUT OF CONTROL","dalam kontrol")</f>
        <v/>
      </c>
    </row>
    <row r="10">
      <c r="B10" s="20" t="inlineStr">
        <is>
          <t>Hari 4</t>
        </is>
      </c>
      <c r="C10" s="8" t="n">
        <v>800</v>
      </c>
      <c r="D10" s="8" t="n">
        <v>14</v>
      </c>
      <c r="E10" s="11">
        <f>D10/C10</f>
        <v/>
      </c>
      <c r="F10" s="14">
        <f>IF(OR(E10&gt;$C$27,E10&lt;$C$28),"OUT OF CONTROL","dalam kontrol")</f>
        <v/>
      </c>
    </row>
    <row r="11">
      <c r="B11" s="20" t="inlineStr">
        <is>
          <t>Hari 5</t>
        </is>
      </c>
      <c r="C11" s="8" t="n">
        <v>800</v>
      </c>
      <c r="D11" s="8" t="n">
        <v>17</v>
      </c>
      <c r="E11" s="11">
        <f>D11/C11</f>
        <v/>
      </c>
      <c r="F11" s="14">
        <f>IF(OR(E11&gt;$C$27,E11&lt;$C$28),"OUT OF CONTROL","dalam kontrol")</f>
        <v/>
      </c>
    </row>
    <row r="12">
      <c r="B12" s="20" t="inlineStr">
        <is>
          <t>Hari 6</t>
        </is>
      </c>
      <c r="C12" s="8" t="n">
        <v>800</v>
      </c>
      <c r="D12" s="8" t="n">
        <v>33</v>
      </c>
      <c r="E12" s="11">
        <f>D12/C12</f>
        <v/>
      </c>
      <c r="F12" s="14">
        <f>IF(OR(E12&gt;$C$27,E12&lt;$C$28),"OUT OF CONTROL","dalam kontrol")</f>
        <v/>
      </c>
    </row>
    <row r="13">
      <c r="B13" s="20" t="inlineStr">
        <is>
          <t>Hari 7</t>
        </is>
      </c>
      <c r="C13" s="8" t="n">
        <v>800</v>
      </c>
      <c r="D13" s="8" t="n">
        <v>16</v>
      </c>
      <c r="E13" s="11">
        <f>D13/C13</f>
        <v/>
      </c>
      <c r="F13" s="14">
        <f>IF(OR(E13&gt;$C$27,E13&lt;$C$28),"OUT OF CONTROL","dalam kontrol")</f>
        <v/>
      </c>
    </row>
    <row r="14">
      <c r="B14" s="20" t="inlineStr">
        <is>
          <t>Hari 8</t>
        </is>
      </c>
      <c r="C14" s="8" t="n">
        <v>800</v>
      </c>
      <c r="D14" s="8" t="n">
        <v>15</v>
      </c>
      <c r="E14" s="11">
        <f>D14/C14</f>
        <v/>
      </c>
      <c r="F14" s="14">
        <f>IF(OR(E14&gt;$C$27,E14&lt;$C$28),"OUT OF CONTROL","dalam kontrol")</f>
        <v/>
      </c>
    </row>
    <row r="15">
      <c r="B15" s="20" t="inlineStr">
        <is>
          <t>Hari 9</t>
        </is>
      </c>
      <c r="C15" s="8" t="n">
        <v>800</v>
      </c>
      <c r="D15" s="8" t="n">
        <v>19</v>
      </c>
      <c r="E15" s="11">
        <f>D15/C15</f>
        <v/>
      </c>
      <c r="F15" s="14">
        <f>IF(OR(E15&gt;$C$27,E15&lt;$C$28),"OUT OF CONTROL","dalam kontrol")</f>
        <v/>
      </c>
    </row>
    <row r="16">
      <c r="B16" s="20" t="inlineStr">
        <is>
          <t>Hari 10</t>
        </is>
      </c>
      <c r="C16" s="8" t="n">
        <v>800</v>
      </c>
      <c r="D16" s="8" t="n">
        <v>14</v>
      </c>
      <c r="E16" s="11">
        <f>D16/C16</f>
        <v/>
      </c>
      <c r="F16" s="14">
        <f>IF(OR(E16&gt;$C$27,E16&lt;$C$28),"OUT OF CONTROL","dalam kontrol")</f>
        <v/>
      </c>
    </row>
    <row r="17">
      <c r="B17" s="20" t="inlineStr">
        <is>
          <t>Hari 11</t>
        </is>
      </c>
      <c r="C17" s="8" t="n">
        <v>800</v>
      </c>
      <c r="D17" s="8" t="n">
        <v>16</v>
      </c>
      <c r="E17" s="11">
        <f>D17/C17</f>
        <v/>
      </c>
      <c r="F17" s="14">
        <f>IF(OR(E17&gt;$C$27,E17&lt;$C$28),"OUT OF CONTROL","dalam kontrol")</f>
        <v/>
      </c>
    </row>
    <row r="18">
      <c r="B18" s="20" t="inlineStr">
        <is>
          <t>Hari 12</t>
        </is>
      </c>
      <c r="C18" s="8" t="n">
        <v>800</v>
      </c>
      <c r="D18" s="8" t="n">
        <v>18</v>
      </c>
      <c r="E18" s="11">
        <f>D18/C18</f>
        <v/>
      </c>
      <c r="F18" s="14">
        <f>IF(OR(E18&gt;$C$27,E18&lt;$C$28),"OUT OF CONTROL","dalam kontrol")</f>
        <v/>
      </c>
    </row>
    <row r="19">
      <c r="B19" s="20" t="inlineStr">
        <is>
          <t>Hari 13</t>
        </is>
      </c>
      <c r="C19" s="8" t="n">
        <v>800</v>
      </c>
      <c r="D19" s="8" t="n">
        <v>17</v>
      </c>
      <c r="E19" s="11">
        <f>D19/C19</f>
        <v/>
      </c>
      <c r="F19" s="14">
        <f>IF(OR(E19&gt;$C$27,E19&lt;$C$28),"OUT OF CONTROL","dalam kontrol")</f>
        <v/>
      </c>
    </row>
    <row r="20">
      <c r="B20" s="20" t="inlineStr">
        <is>
          <t>Hari 14</t>
        </is>
      </c>
      <c r="C20" s="8" t="n">
        <v>800</v>
      </c>
      <c r="D20" s="8" t="n">
        <v>15</v>
      </c>
      <c r="E20" s="11">
        <f>D20/C20</f>
        <v/>
      </c>
      <c r="F20" s="14">
        <f>IF(OR(E20&gt;$C$27,E20&lt;$C$28),"OUT OF CONTROL","dalam kontrol")</f>
        <v/>
      </c>
    </row>
    <row r="22" ht="20" customHeight="1">
      <c r="A22" s="3" t="inlineStr">
        <is>
          <t>PERHITUNGAN ANTARA — RATA-RATA &amp; UCL/LCL</t>
        </is>
      </c>
    </row>
    <row r="24">
      <c r="B24" s="5" t="inlineStr">
        <is>
          <t>Rata-rata defect rate (p-bar)</t>
        </is>
      </c>
      <c r="C24" s="11">
        <f>AVERAGE(E7:E20)</f>
        <v/>
      </c>
    </row>
    <row r="25">
      <c r="B25" s="5" t="inlineStr">
        <is>
          <t>Rata-rata unit diperiksa (n-bar)</t>
        </is>
      </c>
      <c r="C25" s="9">
        <f>AVERAGE(C7:C20)</f>
        <v/>
      </c>
    </row>
    <row r="26">
      <c r="B26" s="5" t="inlineStr">
        <is>
          <t>Standar deviasi p-chart = SQRT(p-bar*(1-p-bar)/n-bar)</t>
        </is>
      </c>
      <c r="C26" s="21">
        <f>SQRT(C24*(1-C24)/C25)</f>
        <v/>
      </c>
    </row>
    <row r="27">
      <c r="B27" s="5" t="inlineStr">
        <is>
          <t>UCL = p-bar + 3 x sigma_p</t>
        </is>
      </c>
      <c r="C27" s="11">
        <f>C24+3*C26</f>
        <v/>
      </c>
    </row>
    <row r="28">
      <c r="B28" s="5" t="inlineStr">
        <is>
          <t>LCL = MAX(p-bar - 3 x sigma_p, 0)</t>
        </is>
      </c>
      <c r="C28" s="11">
        <f>MAX(C24-3*C26,0)</f>
        <v/>
      </c>
    </row>
    <row r="30">
      <c r="B30" s="2" t="inlineStr">
        <is>
          <t>Hari 6 (defect rate lonjak) akan terflag OUT OF CONTROL kalau melewati UCL — pemicu OCAP: stop mesin, cek 5M terdekat, log di buku (lihat artikel bagian Response Plan).</t>
        </is>
      </c>
    </row>
  </sheetData>
  <mergeCells count="5">
    <mergeCell ref="B30:F30"/>
    <mergeCell ref="A2:F2"/>
    <mergeCell ref="A1:F1"/>
    <mergeCell ref="A22:F22"/>
    <mergeCell ref="A4:F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3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8" customWidth="1" min="3" max="3"/>
    <col width="22" customWidth="1" min="4" max="4"/>
    <col width="16" customWidth="1" min="5" max="5"/>
    <col width="4" customWidth="1" min="6" max="6"/>
  </cols>
  <sheetData>
    <row r="1" ht="28" customHeight="1">
      <c r="A1" s="1" t="inlineStr">
        <is>
          <t>VALUE STREAM MAP — Before vs After</t>
        </is>
      </c>
    </row>
    <row r="2" ht="30" customHeight="1">
      <c r="A2" s="2" t="inlineStr">
        <is>
          <t>Lini Celana Chino. PCE = Total VA Time / Total Lead Time. Bandingkan sebelum dan sesudah implementasi Lean.</t>
        </is>
      </c>
    </row>
    <row r="4" ht="20" customHeight="1">
      <c r="A4" s="3" t="inlineStr">
        <is>
          <t>SEBELUM PERBAIKAN (baseline)</t>
        </is>
      </c>
    </row>
    <row r="6">
      <c r="B6" s="7" t="inlineStr">
        <is>
          <t>Stasiun</t>
        </is>
      </c>
      <c r="C6" s="7" t="inlineStr">
        <is>
          <t>Process Time VA (jam)</t>
        </is>
      </c>
      <c r="D6" s="7" t="inlineStr">
        <is>
          <t>Wait/Move/Inspect (jam)</t>
        </is>
      </c>
      <c r="E6" s="7" t="inlineStr">
        <is>
          <t>Inventory (potong)</t>
        </is>
      </c>
    </row>
    <row r="7">
      <c r="B7" s="16" t="inlineStr">
        <is>
          <t>Cutting</t>
        </is>
      </c>
      <c r="C7" s="12" t="n">
        <v>0.5</v>
      </c>
      <c r="D7" s="12" t="n">
        <v>4</v>
      </c>
      <c r="E7" s="8" t="n">
        <v>2000</v>
      </c>
    </row>
    <row r="8">
      <c r="B8" s="16" t="inlineStr">
        <is>
          <t>Sewing</t>
        </is>
      </c>
      <c r="C8" s="12" t="n">
        <v>2</v>
      </c>
      <c r="D8" s="12" t="n">
        <v>36</v>
      </c>
      <c r="E8" s="8" t="n">
        <v>8000</v>
      </c>
    </row>
    <row r="9">
      <c r="B9" s="16" t="inlineStr">
        <is>
          <t>Finishing</t>
        </is>
      </c>
      <c r="C9" s="12" t="n">
        <v>0.3</v>
      </c>
      <c r="D9" s="12" t="n">
        <v>8</v>
      </c>
      <c r="E9" s="8" t="n">
        <v>1500</v>
      </c>
    </row>
    <row r="10">
      <c r="B10" s="16" t="inlineStr">
        <is>
          <t>QC</t>
        </is>
      </c>
      <c r="C10" s="12" t="n">
        <v>0.2</v>
      </c>
      <c r="D10" s="12" t="n">
        <v>4</v>
      </c>
      <c r="E10" s="8" t="n">
        <v>1000</v>
      </c>
    </row>
    <row r="11">
      <c r="B11" s="16" t="inlineStr">
        <is>
          <t>Packing</t>
        </is>
      </c>
      <c r="C11" s="12" t="n">
        <v>0.2</v>
      </c>
      <c r="D11" s="12" t="n">
        <v>12</v>
      </c>
      <c r="E11" s="8" t="n">
        <v>1500</v>
      </c>
    </row>
    <row r="12">
      <c r="B12" s="5" t="inlineStr">
        <is>
          <t>TOTAL</t>
        </is>
      </c>
      <c r="C12" s="10">
        <f>SUM(C7:C11)</f>
        <v/>
      </c>
      <c r="D12" s="10">
        <f>SUM(D7:D11)</f>
        <v/>
      </c>
      <c r="E12" s="9">
        <f>SUM(E7:E11)</f>
        <v/>
      </c>
    </row>
    <row r="14">
      <c r="B14" s="5" t="inlineStr">
        <is>
          <t>Lead time (jam) = Total VA + Total NVA</t>
        </is>
      </c>
      <c r="C14" s="10">
        <f>C12+D12</f>
        <v/>
      </c>
    </row>
    <row r="15">
      <c r="B15" s="5" t="inlineStr">
        <is>
          <t>PCE = Total VA / Lead time</t>
        </is>
      </c>
      <c r="C15" s="11">
        <f>C12/C14</f>
        <v/>
      </c>
    </row>
    <row r="17" ht="20" customHeight="1">
      <c r="A17" s="22" t="inlineStr">
        <is>
          <t>SESUDAH PERBAIKAN (pull system, 5S, batch kecil)</t>
        </is>
      </c>
    </row>
    <row r="19">
      <c r="B19" s="7" t="inlineStr">
        <is>
          <t>Stasiun</t>
        </is>
      </c>
      <c r="C19" s="7" t="inlineStr">
        <is>
          <t>Process Time VA (jam)</t>
        </is>
      </c>
      <c r="D19" s="7" t="inlineStr">
        <is>
          <t>Wait/Move/Inspect (jam)</t>
        </is>
      </c>
      <c r="E19" s="7" t="inlineStr">
        <is>
          <t>Inventory (potong)</t>
        </is>
      </c>
    </row>
    <row r="20">
      <c r="B20" s="16" t="inlineStr">
        <is>
          <t>Cutting</t>
        </is>
      </c>
      <c r="C20" s="12" t="n">
        <v>0.5</v>
      </c>
      <c r="D20" s="12" t="n">
        <v>1</v>
      </c>
      <c r="E20" s="8" t="n">
        <v>400</v>
      </c>
    </row>
    <row r="21">
      <c r="B21" s="16" t="inlineStr">
        <is>
          <t>Sewing</t>
        </is>
      </c>
      <c r="C21" s="12" t="n">
        <v>2</v>
      </c>
      <c r="D21" s="12" t="n">
        <v>8</v>
      </c>
      <c r="E21" s="8" t="n">
        <v>1200</v>
      </c>
    </row>
    <row r="22">
      <c r="B22" s="16" t="inlineStr">
        <is>
          <t>Finishing</t>
        </is>
      </c>
      <c r="C22" s="12" t="n">
        <v>0.3</v>
      </c>
      <c r="D22" s="12" t="n">
        <v>2</v>
      </c>
      <c r="E22" s="8" t="n">
        <v>300</v>
      </c>
    </row>
    <row r="23">
      <c r="B23" s="16" t="inlineStr">
        <is>
          <t>QC</t>
        </is>
      </c>
      <c r="C23" s="12" t="n">
        <v>0.2</v>
      </c>
      <c r="D23" s="12" t="n">
        <v>1</v>
      </c>
      <c r="E23" s="8" t="n">
        <v>200</v>
      </c>
    </row>
    <row r="24">
      <c r="B24" s="16" t="inlineStr">
        <is>
          <t>Packing</t>
        </is>
      </c>
      <c r="C24" s="12" t="n">
        <v>0.2</v>
      </c>
      <c r="D24" s="12" t="n">
        <v>2</v>
      </c>
      <c r="E24" s="8" t="n">
        <v>300</v>
      </c>
    </row>
    <row r="25">
      <c r="B25" s="5" t="inlineStr">
        <is>
          <t>TOTAL</t>
        </is>
      </c>
      <c r="C25" s="10">
        <f>SUM(C20:C24)</f>
        <v/>
      </c>
      <c r="D25" s="10">
        <f>SUM(D20:D24)</f>
        <v/>
      </c>
      <c r="E25" s="9">
        <f>SUM(E20:E24)</f>
        <v/>
      </c>
    </row>
    <row r="27">
      <c r="B27" s="5" t="inlineStr">
        <is>
          <t>Lead time (jam) = Total VA + Total NVA</t>
        </is>
      </c>
      <c r="C27" s="10">
        <f>C25+D25</f>
        <v/>
      </c>
    </row>
    <row r="28">
      <c r="B28" s="5" t="inlineStr">
        <is>
          <t>PCE = Total VA / Lead time</t>
        </is>
      </c>
      <c r="C28" s="11">
        <f>C25/C27</f>
        <v/>
      </c>
    </row>
    <row r="30" ht="20" customHeight="1">
      <c r="A30" s="3" t="inlineStr">
        <is>
          <t>RINGKASAN DAMPAK</t>
        </is>
      </c>
    </row>
    <row r="32">
      <c r="B32" s="5" t="inlineStr">
        <is>
          <t>Penurunan lead time (%) = (LT sebelum - LT sesudah) / LT sebelum</t>
        </is>
      </c>
      <c r="C32" s="18">
        <f>(C14-C27)/C14</f>
        <v/>
      </c>
    </row>
    <row r="33">
      <c r="B33" s="5" t="inlineStr">
        <is>
          <t>Kenaikan PCE (poin persentase)</t>
        </is>
      </c>
      <c r="C33" s="11">
        <f>C28-C15</f>
        <v/>
      </c>
    </row>
    <row r="35">
      <c r="B35" s="2" t="inlineStr">
        <is>
          <t>Baseline artikel: Lead time 28 hari (67,2 jam) -&gt; 8 hari (17,2 jam), PCE 4,76% -&gt; 18,6%. Ubah data VA/NVA di atas untuk skenario lain.</t>
        </is>
      </c>
    </row>
  </sheetData>
  <mergeCells count="6">
    <mergeCell ref="A30:E30"/>
    <mergeCell ref="A4:E4"/>
    <mergeCell ref="B35:E35"/>
    <mergeCell ref="A2:E2"/>
    <mergeCell ref="A1:E1"/>
    <mergeCell ref="A17:E1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4" customWidth="1" min="4" max="4"/>
  </cols>
  <sheetData>
    <row r="1" ht="28" customHeight="1">
      <c r="A1" s="1" t="inlineStr">
        <is>
          <t>TAKT TIME — Ritme Produksi vs Permintaan</t>
        </is>
      </c>
    </row>
    <row r="2" ht="30" customHeight="1">
      <c r="A2" s="2" t="inlineStr">
        <is>
          <t>Takt time = Waktu produksi tersedia / Permintaan pelanggan.</t>
        </is>
      </c>
    </row>
    <row r="4" ht="20" customHeight="1">
      <c r="A4" s="3" t="inlineStr">
        <is>
          <t>INPUT MENTAH</t>
        </is>
      </c>
    </row>
    <row r="6">
      <c r="B6" s="5" t="inlineStr">
        <is>
          <t>Hari kerja per bulan</t>
        </is>
      </c>
      <c r="C6" s="8" t="n">
        <v>22</v>
      </c>
    </row>
    <row r="7">
      <c r="B7" s="5" t="inlineStr">
        <is>
          <t>Jam kerja per hari</t>
        </is>
      </c>
      <c r="C7" s="8" t="n">
        <v>8</v>
      </c>
    </row>
    <row r="8">
      <c r="B8" s="5" t="inlineStr">
        <is>
          <t>Permintaan pelanggan (potong/bulan)</t>
        </is>
      </c>
      <c r="C8" s="8" t="n">
        <v>80000</v>
      </c>
    </row>
    <row r="9">
      <c r="B9" s="5" t="inlineStr">
        <is>
          <t>Cycle time aktual saat ini (detik/potong)</t>
        </is>
      </c>
      <c r="C9" s="12" t="n">
        <v>8</v>
      </c>
    </row>
    <row r="11" ht="20" customHeight="1">
      <c r="A11" s="3" t="inlineStr">
        <is>
          <t>PERHITUNGAN ANTARA</t>
        </is>
      </c>
    </row>
    <row r="13">
      <c r="B13" s="5" t="inlineStr">
        <is>
          <t>Waktu produksi tersedia (menit/bulan) = hari x jam x 60</t>
        </is>
      </c>
      <c r="C13" s="9">
        <f>C6*C7*60</f>
        <v/>
      </c>
    </row>
    <row r="14">
      <c r="B14" s="5" t="inlineStr">
        <is>
          <t>Waktu produksi tersedia (detik/bulan)</t>
        </is>
      </c>
      <c r="C14" s="9">
        <f>C13*60</f>
        <v/>
      </c>
    </row>
    <row r="16" ht="20" customHeight="1">
      <c r="A16" s="3" t="inlineStr">
        <is>
          <t>HASIL — TAKT TIME</t>
        </is>
      </c>
    </row>
    <row r="18">
      <c r="B18" s="5" t="inlineStr">
        <is>
          <t>Takt time (menit/potong) = Waktu tersedia / Permintaan</t>
        </is>
      </c>
      <c r="C18" s="21">
        <f>C13/C8</f>
        <v/>
      </c>
    </row>
    <row r="19">
      <c r="B19" s="5" t="inlineStr">
        <is>
          <t>Takt time (detik/potong)</t>
        </is>
      </c>
      <c r="C19" s="10">
        <f>C18*60</f>
        <v/>
      </c>
    </row>
    <row r="20">
      <c r="B20" s="5" t="inlineStr">
        <is>
          <t>Cycle time aktual vs Takt time</t>
        </is>
      </c>
      <c r="C20" s="14">
        <f>IF(C9&gt;C19,"BOTTLENECK — cycle time &gt; takt time",IF(C9&lt;C19,"Kapasitas lebih dari cukup","SELARAS dengan takt time"))</f>
        <v/>
      </c>
      <c r="D20" s="15" t="n"/>
    </row>
    <row r="21">
      <c r="B21" s="5" t="inlineStr">
        <is>
          <t>Selisih (detik/potong)</t>
        </is>
      </c>
      <c r="C21" s="10">
        <f>C9-C19</f>
        <v/>
      </c>
    </row>
    <row r="23">
      <c r="B23" s="2" t="inlineStr">
        <is>
          <t>Baseline artikel: takt time 7,92 detik/potong. Sewing awal (2 jam/potong per batch 1000 -&gt; rata-rata 2 jam/potong) jauh di atas takt time = bottleneck. Setelah perbaikan (batch 200 + sel paralel), cycle time turun ke ~8 detik = selaras.</t>
        </is>
      </c>
    </row>
  </sheetData>
  <mergeCells count="7">
    <mergeCell ref="A1:D1"/>
    <mergeCell ref="C20:D20"/>
    <mergeCell ref="A11:D11"/>
    <mergeCell ref="B23:D23"/>
    <mergeCell ref="A4:D4"/>
    <mergeCell ref="A16:D16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2026-07-19T18:05:40Z</dcterms:created>
  <dcterms:modified xmlns:dcterms="http://purl.org/dc/terms/" xmlns:xsi="http://www.w3.org/2001/XMLSchema-instance" xsi:type="dcterms:W3CDTF">2026-07-19T18:05:40Z</dcterms:modified>
</cp:coreProperties>
</file>