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DATA_AKTIVITAS" sheetId="2" state="visible" r:id="rId2"/>
    <sheet xmlns:r="http://schemas.openxmlformats.org/officeDocument/2006/relationships" name="METODE_HIGH_LOW" sheetId="3" state="visible" r:id="rId3"/>
    <sheet xmlns:r="http://schemas.openxmlformats.org/officeDocument/2006/relationships" name="METODE_REGRESI" sheetId="4" state="visible" r:id="rId4"/>
    <sheet xmlns:r="http://schemas.openxmlformats.org/officeDocument/2006/relationships" name="PERBANDINGAN" sheetId="5" state="visible" r:id="rId5"/>
    <sheet xmlns:r="http://schemas.openxmlformats.org/officeDocument/2006/relationships" name="KESALAHAN_UMUM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Rp&quot; #,##0"/>
    <numFmt numFmtId="165" formatCode="0.000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7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C8E6C9"/>
        <bgColor rgb="00C8E6C9"/>
      </patternFill>
    </fill>
    <fill>
      <patternFill patternType="solid">
        <fgColor rgb="00FF6F00"/>
        <bgColor rgb="00FF6F00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0" applyAlignment="1" pivotButton="0" quotePrefix="0" xfId="0">
      <alignment horizontal="left" vertical="center" inden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/>
    </xf>
    <xf numFmtId="0" fontId="2" fillId="5" borderId="1" applyAlignment="1" pivotButton="0" quotePrefix="0" xfId="0">
      <alignment horizontal="left" vertical="center"/>
    </xf>
    <xf numFmtId="3" fontId="2" fillId="5" borderId="1" applyAlignment="1" pivotButton="0" quotePrefix="0" xfId="0">
      <alignment horizontal="left" vertical="center"/>
    </xf>
    <xf numFmtId="164" fontId="2" fillId="5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left" vertical="center"/>
    </xf>
    <xf numFmtId="3" fontId="2" fillId="4" borderId="1" applyAlignment="1" pivotButton="0" quotePrefix="0" xfId="0">
      <alignment horizontal="left" vertical="center"/>
    </xf>
    <xf numFmtId="164" fontId="2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left" vertical="center"/>
    </xf>
    <xf numFmtId="164" fontId="3" fillId="4" borderId="1" pivotButton="0" quotePrefix="0" xfId="0"/>
    <xf numFmtId="165" fontId="3" fillId="4" borderId="1" pivotButton="0" quotePrefix="0" xfId="0"/>
    <xf numFmtId="164" fontId="0" fillId="4" borderId="1" pivotButton="0" quotePrefix="0" xfId="0"/>
    <xf numFmtId="3" fontId="3" fillId="5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left" vertical="top" wrapText="1"/>
    </xf>
    <xf numFmtId="0" fontId="1" fillId="6" borderId="0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Biaya vs Aktivitas (Jam Mesin)</a:t>
            </a:r>
          </a:p>
        </rich>
      </tx>
    </title>
    <plotArea>
      <scatterChart>
        <ser>
          <idx val="0"/>
          <order val="0"/>
          <tx>
            <strRef>
              <f>'DATA_AKTIVITAS'!D4</f>
            </strRef>
          </tx>
          <spPr>
            <a:ln xmlns:a="http://schemas.openxmlformats.org/drawingml/2006/main">
              <a:noFill/>
              <a:prstDash val="solid"/>
            </a:ln>
          </spPr>
          <marker>
            <symbol val="circle"/>
            <size val="6"/>
            <spPr>
              <a:ln xmlns:a="http://schemas.openxmlformats.org/drawingml/2006/main">
                <a:prstDash val="solid"/>
              </a:ln>
            </spPr>
          </marker>
          <xVal>
            <numRef>
              <f>'DATA_AKTIVITAS'!$C$5:$C$16</f>
            </numRef>
          </xVal>
          <yVal>
            <numRef>
              <f>'DATA_AKTIVITAS'!$D$5:$D$16</f>
            </numRef>
          </yVal>
        </ser>
        <axId val="10"/>
        <axId val="20"/>
      </scatterChart>
      <valAx>
        <axId val="1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Aktivitas (Jam Mesin)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Biaya (Rp)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3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Estimasi Biaya: High-Low vs Regresi</t>
        </is>
      </c>
      <c r="B1" s="2" t="n"/>
      <c r="C1" s="2" t="n"/>
      <c r="D1" s="2" t="n"/>
      <c r="E1" s="2" t="n"/>
      <c r="F1" s="3" t="n"/>
    </row>
    <row r="2"/>
    <row r="3" ht="22" customHeight="1">
      <c r="A3" s="4" t="inlineStr">
        <is>
          <t>Cara Pakai Workbook Ini</t>
        </is>
      </c>
    </row>
    <row r="4" ht="45" customHeight="1">
      <c r="A4" s="5" t="inlineStr">
        <is>
          <t>Workbook ini melatih estimasi fungsi biaya semivariabel (mixed cost) dari data biaya-aktivitas bulanan, dengan DUA metode dibandingkan berdampingan: High-Low (cepat, 2 titik) dan Regresi Least-Squares (akurat, 12 titik). Ubah angka di DATA_AKTIVITAS atau aktivitas masa depan di PERBANDINGAN, semua hasil ikut berubah.</t>
        </is>
      </c>
      <c r="B4" s="2" t="n"/>
      <c r="C4" s="2" t="n"/>
      <c r="D4" s="2" t="n"/>
      <c r="E4" s="2" t="n"/>
      <c r="F4" s="3" t="n"/>
    </row>
    <row r="5"/>
    <row r="6" ht="22" customHeight="1">
      <c r="A6" s="6" t="inlineStr">
        <is>
          <t>1.</t>
        </is>
      </c>
      <c r="B6" s="7" t="inlineStr">
        <is>
          <t>DATA_AKTIVITAS</t>
        </is>
      </c>
      <c r="C6" s="5" t="inlineStr">
        <is>
          <t>12 bulan data aktivitas (jam mesin) vs biaya (Rp) + grafik sebar</t>
        </is>
      </c>
      <c r="D6" s="2" t="n"/>
      <c r="E6" s="2" t="n"/>
      <c r="F6" s="3" t="n"/>
    </row>
    <row r="7" ht="22" customHeight="1">
      <c r="A7" s="6" t="inlineStr">
        <is>
          <t>2.</t>
        </is>
      </c>
      <c r="B7" s="7" t="inlineStr">
        <is>
          <t>METODE_HIGH_LOW</t>
        </is>
      </c>
      <c r="C7" s="5" t="inlineStr">
        <is>
          <t>Cari titik tertinggi/terendah (MAX/MIN + INDEX/MATCH) -&gt; a, b</t>
        </is>
      </c>
      <c r="D7" s="2" t="n"/>
      <c r="E7" s="2" t="n"/>
      <c r="F7" s="3" t="n"/>
    </row>
    <row r="8" ht="22" customHeight="1">
      <c r="A8" s="6" t="inlineStr">
        <is>
          <t>3.</t>
        </is>
      </c>
      <c r="B8" s="7" t="inlineStr">
        <is>
          <t>METODE_REGRESI</t>
        </is>
      </c>
      <c r="C8" s="5" t="inlineStr">
        <is>
          <t>SLOPE/INTERCEPT/RSQ atas semua 12 titik -&gt; a, b, R²</t>
        </is>
      </c>
      <c r="D8" s="2" t="n"/>
      <c r="E8" s="2" t="n"/>
      <c r="F8" s="3" t="n"/>
    </row>
    <row r="9" ht="22" customHeight="1">
      <c r="A9" s="6" t="inlineStr">
        <is>
          <t>4.</t>
        </is>
      </c>
      <c r="B9" s="7" t="inlineStr">
        <is>
          <t>PERBANDINGAN</t>
        </is>
      </c>
      <c r="C9" s="5" t="inlineStr">
        <is>
          <t>Kedua metode berdampingan + prediksi biaya masa depan</t>
        </is>
      </c>
      <c r="D9" s="2" t="n"/>
      <c r="E9" s="2" t="n"/>
      <c r="F9" s="3" t="n"/>
    </row>
    <row r="10" ht="22" customHeight="1">
      <c r="A10" s="6" t="inlineStr">
        <is>
          <t>5.</t>
        </is>
      </c>
      <c r="B10" s="7" t="inlineStr">
        <is>
          <t>KESALAHAN_UMUM</t>
        </is>
      </c>
      <c r="C10" s="5" t="inlineStr">
        <is>
          <t>5 kesalahan tersering + cara verifikasi</t>
        </is>
      </c>
      <c r="D10" s="2" t="n"/>
      <c r="E10" s="2" t="n"/>
      <c r="F10" s="3" t="n"/>
    </row>
    <row r="11"/>
    <row r="12" ht="22" customHeight="1">
      <c r="A12" s="4" t="inlineStr">
        <is>
          <t>Konteks Kasus</t>
        </is>
      </c>
    </row>
    <row r="13" ht="50" customHeight="1">
      <c r="A13" s="5" t="inlineStr">
        <is>
          <t>Sebuah pabrik ingin memisahkan biaya listrik menjadi komponen TETAP (sewa daya, beban dasar) dan VARIABEL (per jam operasi mesin) supaya bisa memprediksi biaya di level aktivitas berapa pun. Fungsi biaya: Y = a + bX, dengan a = biaya tetap, b = biaya variabel per jam mesin, X = jam mesin, Y = total biaya.</t>
        </is>
      </c>
      <c r="B13" s="2" t="n"/>
      <c r="C13" s="2" t="n"/>
      <c r="D13" s="2" t="n"/>
      <c r="E13" s="2" t="n"/>
      <c r="F13" s="3" t="n"/>
    </row>
  </sheetData>
  <mergeCells count="10">
    <mergeCell ref="C9:F9"/>
    <mergeCell ref="C8:F8"/>
    <mergeCell ref="A13:F13"/>
    <mergeCell ref="A1:F1"/>
    <mergeCell ref="C6:F6"/>
    <mergeCell ref="C7:F7"/>
    <mergeCell ref="A12:F12"/>
    <mergeCell ref="A4:F4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6" customWidth="1" min="1" max="1"/>
    <col width="14" customWidth="1" min="2" max="2"/>
    <col width="20" customWidth="1" min="3" max="3"/>
    <col width="16" customWidth="1" min="4" max="4"/>
    <col width="4" customWidth="1" min="5" max="5"/>
  </cols>
  <sheetData>
    <row r="1" ht="30" customHeight="1">
      <c r="A1" s="1" t="inlineStr">
        <is>
          <t>Data Biaya-Aktivitas: 12 Bulan (Editable)</t>
        </is>
      </c>
      <c r="B1" s="2" t="n"/>
      <c r="C1" s="2" t="n"/>
      <c r="D1" s="3" t="n"/>
    </row>
    <row r="2" ht="35" customHeight="1">
      <c r="A2" s="5" t="inlineStr">
        <is>
          <t>Biaya listrik pabrik bulanan (Rp) vs jam operasi mesin. Data ini INPUT MENTAH — ubah angkanya, semua sheet lain (High-Low, Regresi, Perbandingan) otomatis hitung ulang.</t>
        </is>
      </c>
      <c r="B2" s="2" t="n"/>
      <c r="C2" s="2" t="n"/>
      <c r="D2" s="3" t="n"/>
    </row>
    <row r="3"/>
    <row r="4">
      <c r="A4" s="8" t="inlineStr">
        <is>
          <t>No.</t>
        </is>
      </c>
      <c r="B4" s="8" t="inlineStr">
        <is>
          <t>Bulan</t>
        </is>
      </c>
      <c r="C4" s="8" t="inlineStr">
        <is>
          <t>Aktivitas (Jam Mesin)</t>
        </is>
      </c>
      <c r="D4" s="8" t="inlineStr">
        <is>
          <t>Biaya (Rp)</t>
        </is>
      </c>
    </row>
    <row r="5">
      <c r="A5" s="9" t="n">
        <v>1</v>
      </c>
      <c r="B5" s="10" t="inlineStr">
        <is>
          <t>Januari</t>
        </is>
      </c>
      <c r="C5" s="11" t="n">
        <v>1050</v>
      </c>
      <c r="D5" s="12" t="n">
        <v>18200000</v>
      </c>
    </row>
    <row r="6">
      <c r="A6" s="9" t="n">
        <v>2</v>
      </c>
      <c r="B6" s="10" t="inlineStr">
        <is>
          <t>Februari</t>
        </is>
      </c>
      <c r="C6" s="11" t="n">
        <v>980</v>
      </c>
      <c r="D6" s="12" t="n">
        <v>17050000</v>
      </c>
    </row>
    <row r="7">
      <c r="A7" s="9" t="n">
        <v>3</v>
      </c>
      <c r="B7" s="10" t="inlineStr">
        <is>
          <t>Maret</t>
        </is>
      </c>
      <c r="C7" s="11" t="n">
        <v>1200</v>
      </c>
      <c r="D7" s="12" t="n">
        <v>19800000</v>
      </c>
    </row>
    <row r="8">
      <c r="A8" s="9" t="n">
        <v>4</v>
      </c>
      <c r="B8" s="10" t="inlineStr">
        <is>
          <t>April</t>
        </is>
      </c>
      <c r="C8" s="11" t="n">
        <v>1450</v>
      </c>
      <c r="D8" s="12" t="n">
        <v>22600000</v>
      </c>
    </row>
    <row r="9">
      <c r="A9" s="9" t="n">
        <v>5</v>
      </c>
      <c r="B9" s="10" t="inlineStr">
        <is>
          <t>Mei</t>
        </is>
      </c>
      <c r="C9" s="11" t="n">
        <v>1100</v>
      </c>
      <c r="D9" s="12" t="n">
        <v>18900000</v>
      </c>
    </row>
    <row r="10">
      <c r="A10" s="9" t="n">
        <v>6</v>
      </c>
      <c r="B10" s="10" t="inlineStr">
        <is>
          <t>Juni</t>
        </is>
      </c>
      <c r="C10" s="11" t="n">
        <v>850</v>
      </c>
      <c r="D10" s="12" t="n">
        <v>15700000</v>
      </c>
    </row>
    <row r="11">
      <c r="A11" s="9" t="n">
        <v>7</v>
      </c>
      <c r="B11" s="10" t="inlineStr">
        <is>
          <t>Juli</t>
        </is>
      </c>
      <c r="C11" s="11" t="n">
        <v>1300</v>
      </c>
      <c r="D11" s="12" t="n">
        <v>21100000</v>
      </c>
    </row>
    <row r="12">
      <c r="A12" s="9" t="n">
        <v>8</v>
      </c>
      <c r="B12" s="10" t="inlineStr">
        <is>
          <t>Agustus</t>
        </is>
      </c>
      <c r="C12" s="11" t="n">
        <v>1180</v>
      </c>
      <c r="D12" s="12" t="n">
        <v>19400000</v>
      </c>
    </row>
    <row r="13">
      <c r="A13" s="9" t="n">
        <v>9</v>
      </c>
      <c r="B13" s="10" t="inlineStr">
        <is>
          <t>September</t>
        </is>
      </c>
      <c r="C13" s="11" t="n">
        <v>950</v>
      </c>
      <c r="D13" s="12" t="n">
        <v>16800000</v>
      </c>
    </row>
    <row r="14">
      <c r="A14" s="9" t="n">
        <v>10</v>
      </c>
      <c r="B14" s="10" t="inlineStr">
        <is>
          <t>Oktober</t>
        </is>
      </c>
      <c r="C14" s="11" t="n">
        <v>1400</v>
      </c>
      <c r="D14" s="12" t="n">
        <v>22100000</v>
      </c>
    </row>
    <row r="15">
      <c r="A15" s="9" t="n">
        <v>11</v>
      </c>
      <c r="B15" s="10" t="inlineStr">
        <is>
          <t>November</t>
        </is>
      </c>
      <c r="C15" s="11" t="n">
        <v>800</v>
      </c>
      <c r="D15" s="12" t="n">
        <v>14900000</v>
      </c>
    </row>
    <row r="16">
      <c r="A16" s="9" t="n">
        <v>12</v>
      </c>
      <c r="B16" s="10" t="inlineStr">
        <is>
          <t>Desember</t>
        </is>
      </c>
      <c r="C16" s="11" t="n">
        <v>1250</v>
      </c>
      <c r="D16" s="12" t="n">
        <v>20500000</v>
      </c>
    </row>
    <row r="17"/>
    <row r="18" ht="22" customHeight="1">
      <c r="A18" s="4" t="inlineStr">
        <is>
          <t>Catatan</t>
        </is>
      </c>
    </row>
    <row r="19" ht="55" customHeight="1">
      <c r="A19" s="5" t="inlineStr">
        <is>
          <t>Grafik sebar (scatter) di kanan menunjukkan hubungan aktivitas-biaya. Titik-titik yang mendekati garis lurus mengindikasikan biaya semivariabel (mixed cost) — ada bagian yang tetap (garis tidak mulai dari nol) dan bagian yang naik seiring aktivitas (kemiringan garis).</t>
        </is>
      </c>
      <c r="B19" s="2" t="n"/>
      <c r="C19" s="2" t="n"/>
      <c r="D19" s="3" t="n"/>
    </row>
  </sheetData>
  <mergeCells count="4">
    <mergeCell ref="A1:D1"/>
    <mergeCell ref="A19:D19"/>
    <mergeCell ref="A18:F18"/>
    <mergeCell ref="A2:D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22" customWidth="1" min="3" max="3"/>
    <col width="22" customWidth="1" min="4" max="4"/>
  </cols>
  <sheetData>
    <row r="1" ht="30" customHeight="1">
      <c r="A1" s="1" t="inlineStr">
        <is>
          <t>Metode 1: High-Low</t>
        </is>
      </c>
      <c r="B1" s="2" t="n"/>
      <c r="C1" s="2" t="n"/>
      <c r="D1" s="3" t="n"/>
    </row>
    <row r="2" ht="40" customHeight="1">
      <c r="A2" s="5" t="inlineStr">
        <is>
          <t>Metode High-Low HANYA pakai 2 titik data: aktivitas TERTINGGI dan aktivitas TERENDAH. Cepat dihitung, tapi sensitif kalau salah satu titik ekstrem adalah outlier.</t>
        </is>
      </c>
      <c r="B2" s="2" t="n"/>
      <c r="C2" s="2" t="n"/>
      <c r="D2" s="3" t="n"/>
    </row>
    <row r="3"/>
    <row r="4" ht="22" customHeight="1">
      <c r="A4" s="4" t="inlineStr">
        <is>
          <t>Langkah 1 — Temukan Titik Tertinggi &amp; Terendah</t>
        </is>
      </c>
    </row>
    <row r="5">
      <c r="A5" s="8" t="inlineStr">
        <is>
          <t>Titik</t>
        </is>
      </c>
      <c r="B5" s="8" t="inlineStr">
        <is>
          <t>Bulan</t>
        </is>
      </c>
      <c r="C5" s="8" t="inlineStr">
        <is>
          <t>Aktivitas (Jam)</t>
        </is>
      </c>
      <c r="D5" s="8" t="inlineStr">
        <is>
          <t>Biaya (Rp)</t>
        </is>
      </c>
    </row>
    <row r="6">
      <c r="A6" s="7" t="inlineStr">
        <is>
          <t>Tertinggi</t>
        </is>
      </c>
      <c r="B6" s="13">
        <f>INDEX(DATA_AKTIVITAS!B5:B16,MATCH(MAX(DATA_AKTIVITAS!C5:C16),DATA_AKTIVITAS!C5:C16,0))</f>
        <v/>
      </c>
      <c r="C6" s="14">
        <f>MAX(DATA_AKTIVITAS!C5:C16)</f>
        <v/>
      </c>
      <c r="D6" s="15">
        <f>INDEX(DATA_AKTIVITAS!D5:D16,MATCH(MAX(DATA_AKTIVITAS!C5:C16),DATA_AKTIVITAS!C5:C16,0))</f>
        <v/>
      </c>
    </row>
    <row r="7">
      <c r="A7" s="7" t="inlineStr">
        <is>
          <t>Terendah</t>
        </is>
      </c>
      <c r="B7" s="13">
        <f>INDEX(DATA_AKTIVITAS!B5:B16,MATCH(MIN(DATA_AKTIVITAS!C5:C16),DATA_AKTIVITAS!C5:C16,0))</f>
        <v/>
      </c>
      <c r="C7" s="14">
        <f>MIN(DATA_AKTIVITAS!C5:C16)</f>
        <v/>
      </c>
      <c r="D7" s="15">
        <f>INDEX(DATA_AKTIVITAS!D5:D16,MATCH(MIN(DATA_AKTIVITAS!C5:C16),DATA_AKTIVITAS!C5:C16,0))</f>
        <v/>
      </c>
    </row>
    <row r="8" ht="30" customHeight="1">
      <c r="A8" s="5" t="inlineStr">
        <is>
          <t>Formula MENCARI baris yang sesungguhnya (INDEX/MATCH), bukan menebak/eyeball bulan mana yang tertinggi/terendah.</t>
        </is>
      </c>
      <c r="B8" s="2" t="n"/>
      <c r="C8" s="2" t="n"/>
      <c r="D8" s="3" t="n"/>
    </row>
    <row r="9"/>
    <row r="10" ht="22" customHeight="1">
      <c r="A10" s="4" t="inlineStr">
        <is>
          <t>Langkah 2 — Biaya Variabel per Unit (b)</t>
        </is>
      </c>
    </row>
    <row r="11">
      <c r="A11" s="6" t="inlineStr">
        <is>
          <t>b = (Biaya_tertinggi - Biaya_terendah) / (Aktivitas_tertinggi - Aktivitas_terendah)</t>
        </is>
      </c>
      <c r="B11" s="2" t="n"/>
      <c r="C11" s="2" t="n"/>
      <c r="D11" s="3" t="n"/>
    </row>
    <row r="12">
      <c r="A12" s="6" t="inlineStr">
        <is>
          <t>Biaya Variabel per Jam Mesin (b)</t>
        </is>
      </c>
      <c r="B12" s="3" t="n"/>
      <c r="C12" s="16">
        <f>(D6-D7)/(C6-C7)</f>
        <v/>
      </c>
      <c r="D12" s="3" t="n"/>
    </row>
    <row r="13"/>
    <row r="14" ht="22" customHeight="1">
      <c r="A14" s="4" t="inlineStr">
        <is>
          <t>Langkah 3 — Biaya Tetap (a)</t>
        </is>
      </c>
    </row>
    <row r="15">
      <c r="A15" s="6" t="inlineStr">
        <is>
          <t>a = Biaya_tertinggi - (b x Aktivitas_tertinggi)</t>
        </is>
      </c>
      <c r="B15" s="2" t="n"/>
      <c r="C15" s="2" t="n"/>
      <c r="D15" s="3" t="n"/>
    </row>
    <row r="16">
      <c r="A16" s="6" t="inlineStr">
        <is>
          <t>Biaya Tetap per Bulan (a)</t>
        </is>
      </c>
      <c r="B16" s="3" t="n"/>
      <c r="C16" s="16">
        <f>D6-(C12*C6)</f>
        <v/>
      </c>
      <c r="D16" s="3" t="n"/>
    </row>
    <row r="17"/>
    <row r="18" ht="22" customHeight="1">
      <c r="A18" s="4" t="inlineStr">
        <is>
          <t>Langkah 4 — Fungsi Biaya</t>
        </is>
      </c>
    </row>
    <row r="19" ht="30" customHeight="1">
      <c r="A19" s="6" t="inlineStr">
        <is>
          <t>Fungsi Biaya (High-Low)</t>
        </is>
      </c>
      <c r="B19" s="3" t="n"/>
      <c r="C19" s="7">
        <f>"Y = Rp "&amp;TEXT(C16,"#,##0")&amp;" + Rp "&amp;TEXT(C12,"#,##0")&amp;" x X (X = jam mesin)"</f>
        <v/>
      </c>
      <c r="D19" s="3" t="n"/>
    </row>
  </sheetData>
  <mergeCells count="15">
    <mergeCell ref="A1:D1"/>
    <mergeCell ref="C12:D12"/>
    <mergeCell ref="A10:F10"/>
    <mergeCell ref="A8:D8"/>
    <mergeCell ref="A16:B16"/>
    <mergeCell ref="C16:D16"/>
    <mergeCell ref="A11:D11"/>
    <mergeCell ref="A14:F14"/>
    <mergeCell ref="A19:B19"/>
    <mergeCell ref="C19:D19"/>
    <mergeCell ref="A15:D15"/>
    <mergeCell ref="A18:F18"/>
    <mergeCell ref="A4:F4"/>
    <mergeCell ref="A2:D2"/>
    <mergeCell ref="A12:B1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30" customWidth="1" min="1" max="1"/>
    <col width="26" customWidth="1" min="2" max="2"/>
    <col width="26" customWidth="1" min="3" max="3"/>
  </cols>
  <sheetData>
    <row r="1" ht="30" customHeight="1">
      <c r="A1" s="1" t="inlineStr">
        <is>
          <t>Metode 2: Regresi Least-Squares</t>
        </is>
      </c>
      <c r="B1" s="2" t="n"/>
      <c r="C1" s="3" t="n"/>
    </row>
    <row r="2" ht="40" customHeight="1">
      <c r="A2" s="5" t="inlineStr">
        <is>
          <t>Regresi memakai SEMUA 12 titik data dan meminimalkan total kuadrat error — hasilnya lebih representatif daripada High-Low yang hanya pakai 2 titik ekstrem.</t>
        </is>
      </c>
      <c r="B2" s="2" t="n"/>
      <c r="C2" s="3" t="n"/>
    </row>
    <row r="3"/>
    <row r="4" ht="22" customHeight="1">
      <c r="A4" s="4" t="inlineStr">
        <is>
          <t>Koefisien Regresi (Fungsi Excel SLOPE / INTERCEPT / RSQ)</t>
        </is>
      </c>
    </row>
    <row r="5">
      <c r="A5" s="8" t="inlineStr">
        <is>
          <t>Parameter</t>
        </is>
      </c>
      <c r="B5" s="8" t="inlineStr">
        <is>
          <t>Sintaks Excel</t>
        </is>
      </c>
      <c r="C5" s="8" t="inlineStr">
        <is>
          <t>Nilai</t>
        </is>
      </c>
    </row>
    <row r="6">
      <c r="A6" s="6" t="inlineStr">
        <is>
          <t>Biaya Variabel per Jam (b) — slope</t>
        </is>
      </c>
      <c r="B6" s="9" t="inlineStr">
        <is>
          <t>=SLOPE(known_y's, known_x's)</t>
        </is>
      </c>
      <c r="C6" s="17">
        <f>SLOPE(DATA_AKTIVITAS!D5:D16,DATA_AKTIVITAS!C5:C16)</f>
        <v/>
      </c>
    </row>
    <row r="7">
      <c r="A7" s="6" t="inlineStr">
        <is>
          <t>Biaya Tetap (a) — intercept</t>
        </is>
      </c>
      <c r="B7" s="9" t="inlineStr">
        <is>
          <t>=INTERCEPT(known_y's, known_x's)</t>
        </is>
      </c>
      <c r="C7" s="17">
        <f>INTERCEPT(DATA_AKTIVITAS!D5:D16,DATA_AKTIVITAS!C5:C16)</f>
        <v/>
      </c>
    </row>
    <row r="8">
      <c r="A8" s="6" t="inlineStr">
        <is>
          <t>R² — kecocokan garis (0 s.d. 1)</t>
        </is>
      </c>
      <c r="B8" s="9" t="inlineStr">
        <is>
          <t>=RSQ(known_y's, known_x's)</t>
        </is>
      </c>
      <c r="C8" s="18">
        <f>RSQ(DATA_AKTIVITAS!D5:D16,DATA_AKTIVITAS!C5:C16)</f>
        <v/>
      </c>
    </row>
    <row r="9" ht="30" customHeight="1">
      <c r="A9" s="5" t="inlineStr">
        <is>
          <t>PENTING: urutan argumen SLOPE/INTERCEPT/RSQ = (known_y's, known_x's) — Y (biaya) DULU, baru X (aktivitas). Tertukar = hasil salah.</t>
        </is>
      </c>
      <c r="B9" s="2" t="n"/>
      <c r="C9" s="3" t="n"/>
    </row>
    <row r="10"/>
    <row r="11" ht="22" customHeight="1">
      <c r="A11" s="4" t="inlineStr">
        <is>
          <t>Fungsi Biaya (Regresi)</t>
        </is>
      </c>
    </row>
    <row r="12" ht="26" customHeight="1">
      <c r="A12" s="6" t="inlineStr">
        <is>
          <t>Fungsi Biaya (Regresi)</t>
        </is>
      </c>
      <c r="B12" s="7">
        <f>"Y = Rp "&amp;TEXT(C7,"#,##0")&amp;" + Rp "&amp;TEXT(C6,"#,##0")&amp;" x X (X = jam mesin)"</f>
        <v/>
      </c>
      <c r="C12" s="3" t="n"/>
    </row>
    <row r="13"/>
    <row r="14" ht="22" customHeight="1">
      <c r="A14" s="4" t="inlineStr">
        <is>
          <t>Interpretasi R² (Otomatis)</t>
        </is>
      </c>
    </row>
    <row r="15" ht="40" customHeight="1">
      <c r="A15" s="5">
        <f>IF(C8&gt;=0.9,"Sangat baik — variasi biaya hampir seluruhnya dijelaskan oleh jam mesin.",IF(C8&gt;=0.7,"Baik — hubungan aktivitas-biaya cukup kuat, tapi ada faktor lain berpengaruh.","Lemah — jam mesin BUKAN penjelas utama biaya, cari cost driver lain."))</f>
        <v/>
      </c>
      <c r="B15" s="2" t="n"/>
      <c r="C15" s="3" t="n"/>
    </row>
  </sheetData>
  <mergeCells count="8">
    <mergeCell ref="A11:F11"/>
    <mergeCell ref="A1:C1"/>
    <mergeCell ref="A14:F14"/>
    <mergeCell ref="A9:C9"/>
    <mergeCell ref="A4:F4"/>
    <mergeCell ref="A15:C15"/>
    <mergeCell ref="A2:C2"/>
    <mergeCell ref="B12:C1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24" customWidth="1" min="3" max="3"/>
    <col width="30" customWidth="1" min="4" max="4"/>
  </cols>
  <sheetData>
    <row r="1" ht="30" customHeight="1">
      <c r="A1" s="1" t="inlineStr">
        <is>
          <t>Perbandingan Dua Metode + Prediksi</t>
        </is>
      </c>
      <c r="B1" s="2" t="n"/>
      <c r="C1" s="2" t="n"/>
      <c r="D1" s="3" t="n"/>
    </row>
    <row r="2"/>
    <row r="3" ht="22" customHeight="1">
      <c r="A3" s="4" t="inlineStr">
        <is>
          <t>Ringkasan Koefisien</t>
        </is>
      </c>
    </row>
    <row r="4">
      <c r="A4" s="8" t="inlineStr">
        <is>
          <t>Metode</t>
        </is>
      </c>
      <c r="B4" s="8" t="inlineStr">
        <is>
          <t>Biaya Tetap (a)</t>
        </is>
      </c>
      <c r="C4" s="8" t="inlineStr">
        <is>
          <t>Biaya Variabel/Jam (b)</t>
        </is>
      </c>
      <c r="D4" s="8" t="inlineStr">
        <is>
          <t>Fungsi Biaya</t>
        </is>
      </c>
    </row>
    <row r="5" ht="26" customHeight="1">
      <c r="A5" s="6" t="inlineStr">
        <is>
          <t>High-Low (2 titik)</t>
        </is>
      </c>
      <c r="B5" s="19">
        <f>METODE_HIGH_LOW!C16</f>
        <v/>
      </c>
      <c r="C5" s="19">
        <f>METODE_HIGH_LOW!C12</f>
        <v/>
      </c>
      <c r="D5" s="5">
        <f>METODE_HIGH_LOW!C19</f>
        <v/>
      </c>
    </row>
    <row r="6" ht="26" customHeight="1">
      <c r="A6" s="6" t="inlineStr">
        <is>
          <t>Regresi (12 titik)</t>
        </is>
      </c>
      <c r="B6" s="19">
        <f>METODE_REGRESI!C7</f>
        <v/>
      </c>
      <c r="C6" s="19">
        <f>METODE_REGRESI!C6</f>
        <v/>
      </c>
      <c r="D6" s="5">
        <f>METODE_REGRESI!B12</f>
        <v/>
      </c>
    </row>
    <row r="7"/>
    <row r="8">
      <c r="A8" s="6" t="inlineStr">
        <is>
          <t>Selisih Biaya Tetap (a)</t>
        </is>
      </c>
      <c r="B8" s="3" t="n"/>
      <c r="C8" s="17">
        <f>ABS(B5-B6)</f>
        <v/>
      </c>
    </row>
    <row r="9">
      <c r="A9" s="6" t="inlineStr">
        <is>
          <t>Selisih Biaya Variabel (b)</t>
        </is>
      </c>
      <c r="B9" s="3" t="n"/>
      <c r="C9" s="17">
        <f>ABS(C5-C6)</f>
        <v/>
      </c>
    </row>
    <row r="10"/>
    <row r="11" ht="22" customHeight="1">
      <c r="A11" s="4" t="inlineStr">
        <is>
          <t>Prediksi Biaya untuk Aktivitas Masa Depan</t>
        </is>
      </c>
    </row>
    <row r="12">
      <c r="A12" s="6" t="inlineStr">
        <is>
          <t>Aktivitas Masa Depan (Jam Mesin) — EDITABLE</t>
        </is>
      </c>
      <c r="B12" s="3" t="n"/>
      <c r="C12" s="20" t="n">
        <v>1300</v>
      </c>
    </row>
    <row r="13"/>
    <row r="14">
      <c r="A14" s="8" t="inlineStr">
        <is>
          <t>Metode</t>
        </is>
      </c>
      <c r="B14" s="3" t="n"/>
      <c r="C14" s="8" t="inlineStr">
        <is>
          <t>Prediksi Biaya (Rp)</t>
        </is>
      </c>
    </row>
    <row r="15">
      <c r="A15" s="6" t="inlineStr">
        <is>
          <t>High-Low</t>
        </is>
      </c>
      <c r="B15" s="3" t="n"/>
      <c r="C15" s="17">
        <f>B5+C5*$C$12</f>
        <v/>
      </c>
    </row>
    <row r="16">
      <c r="A16" s="6" t="inlineStr">
        <is>
          <t>Regresi</t>
        </is>
      </c>
      <c r="B16" s="3" t="n"/>
      <c r="C16" s="17">
        <f>B6+C6*$C$12</f>
        <v/>
      </c>
    </row>
    <row r="17">
      <c r="A17" s="6" t="inlineStr">
        <is>
          <t>Selisih Prediksi</t>
        </is>
      </c>
      <c r="B17" s="3" t="n"/>
      <c r="C17" s="17">
        <f>ABS(C15-C16)</f>
        <v/>
      </c>
    </row>
    <row r="18"/>
    <row r="19" ht="45" customHeight="1">
      <c r="A19" s="21">
        <f>"Pada aktivitas "&amp;TEXT(C12,"#,##0")&amp;" jam mesin, kedua metode berbeda estimasi "&amp;"biaya sebesar Rp "&amp;TEXT(C17,"#,##0")&amp;". Selisih ini WAJAR — High-Low dan Regresi "&amp;"memang jarang persis sama karena basis titik data yang dipakai berbeda."</f>
        <v/>
      </c>
      <c r="B19" s="2" t="n"/>
      <c r="C19" s="2" t="n"/>
      <c r="D19" s="3" t="n"/>
    </row>
  </sheetData>
  <mergeCells count="11">
    <mergeCell ref="A1:D1"/>
    <mergeCell ref="A11:F11"/>
    <mergeCell ref="A16:B16"/>
    <mergeCell ref="A15:B15"/>
    <mergeCell ref="A9:B9"/>
    <mergeCell ref="A14:B14"/>
    <mergeCell ref="A19:D19"/>
    <mergeCell ref="A17:B17"/>
    <mergeCell ref="A3:F3"/>
    <mergeCell ref="A8:B8"/>
    <mergeCell ref="A12:B1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18" customWidth="1" min="1" max="1"/>
    <col width="40" customWidth="1" min="2" max="2"/>
    <col width="20" customWidth="1" min="3" max="3"/>
    <col width="20" customWidth="1" min="4" max="4"/>
  </cols>
  <sheetData>
    <row r="1" ht="30" customHeight="1">
      <c r="A1" s="1" t="inlineStr">
        <is>
          <t>Kesalahan Umum dan Cara Verifikasi</t>
        </is>
      </c>
      <c r="B1" s="2" t="n"/>
      <c r="C1" s="2" t="n"/>
      <c r="D1" s="3" t="n"/>
    </row>
    <row r="2"/>
    <row r="3" ht="22" customHeight="1">
      <c r="A3" s="22" t="inlineStr">
        <is>
          <t>1. High-Low hanya pakai 2 dari 12 titik data — sensitif outlier</t>
        </is>
      </c>
    </row>
    <row r="4" ht="55" customHeight="1">
      <c r="A4" s="6" t="inlineStr">
        <is>
          <t>Diagnosis:</t>
        </is>
      </c>
      <c r="B4" s="5" t="inlineStr">
        <is>
          <t>High-Low MEMBUANG 10 dari 12 observasi. Kalau bulan dengan aktivitas tertinggi/terendah kebetulan bulan tidak normal (mati listrik, lembur ekstrem, libur panjang), seluruh estimasi a dan b jadi bias. Ini kelemahan struktural metode, bukan cuma soal keahlian menghitung.</t>
        </is>
      </c>
      <c r="C4" s="2" t="n"/>
      <c r="D4" s="3" t="n"/>
    </row>
    <row r="5" ht="45" customHeight="1">
      <c r="A5" s="6" t="inlineStr">
        <is>
          <t>Cara Verifikasi:</t>
        </is>
      </c>
      <c r="B5" s="5" t="inlineStr">
        <is>
          <t>Bandingkan hasil High-Low dengan Regresi (sheet PERBANDINGAN). Kalau selisih besar, curigai titik ekstrem sebagai outlier — cek bulan tertinggi/terendah punya kejadian tidak biasa. Untuk keputusan penting, Regresi (pakai 12 titik) lebih andal daripada High-Low (pakai 2 titik).</t>
        </is>
      </c>
      <c r="C5" s="2" t="n"/>
      <c r="D5" s="3" t="n"/>
    </row>
    <row r="6" ht="40" customHeight="1">
      <c r="A6" s="6" t="inlineStr">
        <is>
          <t>Contoh:</t>
        </is>
      </c>
      <c r="B6" s="21" t="inlineStr">
        <is>
          <t>Kalau bulan aktivitas tertinggi kebetulan ada lembur proyek khusus (bukan operasi normal), b (biaya variabel/jam) dari High-Low akan terlalu tinggi dibanding pola normal 12 bulan.</t>
        </is>
      </c>
      <c r="C6" s="2" t="n"/>
      <c r="D6" s="3" t="n"/>
    </row>
    <row r="7"/>
    <row r="8" ht="22" customHeight="1">
      <c r="A8" s="22" t="inlineStr">
        <is>
          <t>2. Ambil MAX(aktivitas) dan MAX(biaya) terpisah — bukan dari baris yang sama</t>
        </is>
      </c>
    </row>
    <row r="9" ht="55" customHeight="1">
      <c r="A9" s="6" t="inlineStr">
        <is>
          <t>Diagnosis:</t>
        </is>
      </c>
      <c r="B9" s="5" t="inlineStr">
        <is>
          <t>Titik 'tertinggi' High-Low harus SATU baris (bulan) yang sama untuk aktivitas maupun biaya. Kesalahan umum: hitung MAX(kolom aktivitas) dan MAX(kolom biaya) secara independen — padahal bulan dengan jam mesin tertinggi belum tentu bulan dengan biaya tertinggi (bisa beda bulan kalau ada elemen musiman lain).</t>
        </is>
      </c>
      <c r="C9" s="2" t="n"/>
      <c r="D9" s="3" t="n"/>
    </row>
    <row r="10" ht="45" customHeight="1">
      <c r="A10" s="6" t="inlineStr">
        <is>
          <t>Cara Verifikasi:</t>
        </is>
      </c>
      <c r="B10" s="5" t="inlineStr">
        <is>
          <t>Selalu pakai INDEX/MATCH untuk 'mengunci' biaya ke baris aktivitas tertinggi/terendah — JANGAN MAX(biaya) berdiri sendiri (lihat METODE_HIGH_LOW baris 6-7).</t>
        </is>
      </c>
      <c r="C10" s="2" t="n"/>
      <c r="D10" s="3" t="n"/>
    </row>
    <row r="11" ht="40" customHeight="1">
      <c r="A11" s="6" t="inlineStr">
        <is>
          <t>Contoh:</t>
        </is>
      </c>
      <c r="B11" s="21" t="inlineStr">
        <is>
          <t>SALAH: b = (MAX(D5:D16) - MIN(D5:D16)) / (MAX(C5:C16) - MIN(C5:C16)) — ini membagi selisih MAX/MIN biaya dengan selisih MAX/MIN aktivitas tanpa pastikan keduanya dari bulan yang sama.</t>
        </is>
      </c>
      <c r="C11" s="2" t="n"/>
      <c r="D11" s="3" t="n"/>
    </row>
    <row r="12"/>
    <row r="13" ht="22" customHeight="1">
      <c r="A13" s="22" t="inlineStr">
        <is>
          <t>3. Menukar urutan argumen SLOPE/INTERCEPT/RSQ</t>
        </is>
      </c>
    </row>
    <row r="14" ht="55" customHeight="1">
      <c r="A14" s="6" t="inlineStr">
        <is>
          <t>Diagnosis:</t>
        </is>
      </c>
      <c r="B14" s="5" t="inlineStr">
        <is>
          <t>Sintaks Excel: SLOPE(known_y's, known_x's) — argumen Y (biaya) HARUS di depan, baru X (aktivitas). Tertukar jadi SLOPE(known_x's, known_y's) menghasilkan angka yang salah (bukan sekadar kebalikan sederhana).</t>
        </is>
      </c>
      <c r="C14" s="2" t="n"/>
      <c r="D14" s="3" t="n"/>
    </row>
    <row r="15" ht="45" customHeight="1">
      <c r="A15" s="6" t="inlineStr">
        <is>
          <t>Cara Verifikasi:</t>
        </is>
      </c>
      <c r="B15" s="5" t="inlineStr">
        <is>
          <t>Cek argumen pertama = kolom Biaya (yang mau diprediksi/dependent variable), argumen kedua = kolom Aktivitas (predictor/independent variable). Sama untuk INTERCEPT dan RSQ — urutan argumen harus konsisten.</t>
        </is>
      </c>
      <c r="C15" s="2" t="n"/>
      <c r="D15" s="3" t="n"/>
    </row>
    <row r="16" ht="40" customHeight="1">
      <c r="A16" s="6" t="inlineStr">
        <is>
          <t>Contoh:</t>
        </is>
      </c>
      <c r="B16" s="21" t="inlineStr">
        <is>
          <t>SALAH: =SLOPE(DATA_AKTIVITAS!C5:C16,DATA_AKTIVITAS!D5:D16)  &lt;- x,y tertukar
BENAR: =SLOPE(DATA_AKTIVITAS!D5:D16,DATA_AKTIVITAS!C5:C16)  &lt;- y,x</t>
        </is>
      </c>
      <c r="C16" s="2" t="n"/>
      <c r="D16" s="3" t="n"/>
    </row>
    <row r="17"/>
    <row r="18" ht="22" customHeight="1">
      <c r="A18" s="22" t="inlineStr">
        <is>
          <t>4. R² tinggi disalahartikan sebagai hubungan sebab-akibat (kausalitas)</t>
        </is>
      </c>
    </row>
    <row r="19" ht="55" customHeight="1">
      <c r="A19" s="6" t="inlineStr">
        <is>
          <t>Diagnosis:</t>
        </is>
      </c>
      <c r="B19" s="5" t="inlineStr">
        <is>
          <t>R² tinggi berarti jam mesin BERKORELASI kuat dengan biaya — bukan bukti jam mesin SATU-SATUNYA penyebab. Bisa ada variabel tersembunyi (mis. suhu cuaca yang memengaruhi biaya listrik AC, sekaligus berkorelasi dengan jam operasi musiman) yang mendorong keduanya bersamaan.</t>
        </is>
      </c>
      <c r="C19" s="2" t="n"/>
      <c r="D19" s="3" t="n"/>
    </row>
    <row r="20" ht="45" customHeight="1">
      <c r="A20" s="6" t="inlineStr">
        <is>
          <t>Cara Verifikasi:</t>
        </is>
      </c>
      <c r="B20" s="5" t="inlineStr">
        <is>
          <t>R² tinggi = model prediktif berguna secara statistik. Untuk klaim kausal butuh desain eksperimen atau justifikasi teori tambahan, bukan cuma korelasi.</t>
        </is>
      </c>
      <c r="C20" s="2" t="n"/>
      <c r="D20" s="3" t="n"/>
    </row>
    <row r="21" ht="40" customHeight="1">
      <c r="A21" s="6" t="inlineStr">
        <is>
          <t>Contoh:</t>
        </is>
      </c>
      <c r="B21" s="21" t="inlineStr">
        <is>
          <t>Cost driver sesungguhnya kadang campuran: jam mesin + jumlah shift + suhu ruangan.</t>
        </is>
      </c>
      <c r="C21" s="2" t="n"/>
      <c r="D21" s="3" t="n"/>
    </row>
    <row r="22"/>
    <row r="23" ht="22" customHeight="1">
      <c r="A23" s="22" t="inlineStr">
        <is>
          <t>5. Pakai fungsi biaya di luar rentang data yang diobservasi (ekstrapolasi)</t>
        </is>
      </c>
    </row>
    <row r="24" ht="55" customHeight="1">
      <c r="A24" s="6" t="inlineStr">
        <is>
          <t>Diagnosis:</t>
        </is>
      </c>
      <c r="B24" s="5" t="inlineStr">
        <is>
          <t>Fungsi biaya (High-Low maupun Regresi) hanya valid dalam 'relevant range' — rentang aktivitas yang benar-benar diobservasi (di sini kira-kira 800-1450 jam mesin/bulan). Di luar rentang itu, hubungan biaya-aktivitas bisa TIDAK lagi linear (mis. lembur kena tarif listrik beban puncak, atau perlu tambah mesin).</t>
        </is>
      </c>
      <c r="C24" s="2" t="n"/>
      <c r="D24" s="3" t="n"/>
    </row>
    <row r="25" ht="45" customHeight="1">
      <c r="A25" s="6" t="inlineStr">
        <is>
          <t>Cara Verifikasi:</t>
        </is>
      </c>
      <c r="B25" s="5" t="inlineStr">
        <is>
          <t>Sebelum prediksi, cek aktivitas masa depan (sheet PERBANDINGAN, sel C12) masih di dalam rentang MIN-MAX data historis. Kalau jauh di luar rentang, beri peringatan eksplisit ke pembaca laporan.</t>
        </is>
      </c>
      <c r="C25" s="2" t="n"/>
      <c r="D25" s="3" t="n"/>
    </row>
    <row r="26" ht="40" customHeight="1">
      <c r="A26" s="6" t="inlineStr">
        <is>
          <t>Contoh:</t>
        </is>
      </c>
      <c r="B26" s="21" t="inlineStr">
        <is>
          <t>Data historis 800-1450 jam; prediksi untuk 3.000 jam/bulan TIDAK bisa diandalkan.</t>
        </is>
      </c>
      <c r="C26" s="2" t="n"/>
      <c r="D26" s="3" t="n"/>
    </row>
  </sheetData>
  <mergeCells count="21">
    <mergeCell ref="B11:D11"/>
    <mergeCell ref="A23:D23"/>
    <mergeCell ref="A8:D8"/>
    <mergeCell ref="B14:D14"/>
    <mergeCell ref="A13:D13"/>
    <mergeCell ref="B10:D10"/>
    <mergeCell ref="B19:D19"/>
    <mergeCell ref="B9:D9"/>
    <mergeCell ref="B15:D15"/>
    <mergeCell ref="B6:D6"/>
    <mergeCell ref="B24:D24"/>
    <mergeCell ref="B20:D20"/>
    <mergeCell ref="A1:D1"/>
    <mergeCell ref="B5:D5"/>
    <mergeCell ref="B4:D4"/>
    <mergeCell ref="B26:D26"/>
    <mergeCell ref="B25:D25"/>
    <mergeCell ref="B16:D16"/>
    <mergeCell ref="A18:D18"/>
    <mergeCell ref="A3:D3"/>
    <mergeCell ref="B21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2026-07-11T07:12:43Z</dcterms:modified>
  <cp:lastModifiedBy>stdsquare2-generator</cp:lastModifiedBy>
</cp:coreProperties>
</file>