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KSI" sheetId="1" state="visible" r:id="rId1"/>
    <sheet xmlns:r="http://schemas.openxmlformats.org/officeDocument/2006/relationships" name="KONSEP_DASAR" sheetId="2" state="visible" r:id="rId2"/>
    <sheet xmlns:r="http://schemas.openxmlformats.org/officeDocument/2006/relationships" name="FORMULA" sheetId="3" state="visible" r:id="rId3"/>
    <sheet xmlns:r="http://schemas.openxmlformats.org/officeDocument/2006/relationships" name="DATA_ASUMSI" sheetId="4" state="visible" r:id="rId4"/>
    <sheet xmlns:r="http://schemas.openxmlformats.org/officeDocument/2006/relationships" name="KALKULASI_MANUAL" sheetId="5" state="visible" r:id="rId5"/>
    <sheet xmlns:r="http://schemas.openxmlformats.org/officeDocument/2006/relationships" name="KALKULASI_OTOMATIS" sheetId="6" state="visible" r:id="rId6"/>
    <sheet xmlns:r="http://schemas.openxmlformats.org/officeDocument/2006/relationships" name="SENSITIVITAS" sheetId="7" state="visible" r:id="rId7"/>
    <sheet xmlns:r="http://schemas.openxmlformats.org/officeDocument/2006/relationships" name="CONTOH_KASUS" sheetId="8" state="visible" r:id="rId8"/>
    <sheet xmlns:r="http://schemas.openxmlformats.org/officeDocument/2006/relationships" name="KESALAHAN_UMUM" sheetId="9" state="visible" r:id="rId9"/>
  </sheets>
  <definedNames/>
  <calcPr calcId="124519" fullCalcOnLoad="1"/>
</workbook>
</file>

<file path=xl/styles.xml><?xml version="1.0" encoding="utf-8"?>
<styleSheet xmlns="http://schemas.openxmlformats.org/spreadsheetml/2006/main">
  <numFmts count="6">
    <numFmt numFmtId="164" formatCode="&quot;Rp&quot; #,##0"/>
    <numFmt numFmtId="165" formatCode="0.0000"/>
    <numFmt numFmtId="166" formatCode="#,##0.0"/>
    <numFmt numFmtId="167" formatCode="0.000000"/>
    <numFmt numFmtId="168" formatCode="+0%;-0%;0%"/>
    <numFmt numFmtId="169" formatCode="+0.0%;-0.0%;0.0%"/>
  </numFmts>
  <fonts count="5">
    <font>
      <name val="Calibri"/>
      <family val="2"/>
      <color theme="1"/>
      <sz val="11"/>
      <scheme val="minor"/>
    </font>
    <font>
      <name val="Calibri"/>
      <b val="1"/>
      <color rgb="00FFFFFF"/>
      <sz val="11"/>
    </font>
    <font>
      <name val="Calibri"/>
      <sz val="10"/>
    </font>
    <font>
      <name val="Calibri"/>
      <b val="1"/>
      <sz val="10"/>
    </font>
    <font>
      <name val="Consolas"/>
      <sz val="10"/>
    </font>
  </fonts>
  <fills count="6">
    <fill>
      <patternFill/>
    </fill>
    <fill>
      <patternFill patternType="gray125"/>
    </fill>
    <fill>
      <patternFill patternType="solid">
        <fgColor rgb="00006B2D"/>
        <bgColor rgb="00006B2D"/>
      </patternFill>
    </fill>
    <fill>
      <patternFill patternType="solid">
        <fgColor rgb="0000C853"/>
        <bgColor rgb="0000C853"/>
      </patternFill>
    </fill>
    <fill>
      <patternFill patternType="solid">
        <fgColor rgb="00FFF9C4"/>
        <bgColor rgb="00FFF9C4"/>
      </patternFill>
    </fill>
    <fill>
      <patternFill patternType="solid">
        <fgColor rgb="00FFE0B2"/>
        <bgColor rgb="00FFE0B2"/>
      </patternFill>
    </fill>
  </fills>
  <borders count="6">
    <border>
      <left/>
      <right/>
      <top/>
      <bottom/>
      <diagonal/>
    </border>
    <border>
      <left style="thin">
        <color rgb="00CCCCCC"/>
      </left>
      <right style="thin">
        <color rgb="00CCCCCC"/>
      </right>
      <top style="thin">
        <color rgb="00CCCCCC"/>
      </top>
      <bottom style="thin">
        <color rgb="00CCCCCC"/>
      </bottom>
    </border>
    <border>
      <left/>
      <right/>
      <top style="thin">
        <color rgb="00CCCCCC"/>
      </top>
      <bottom/>
      <diagonal/>
    </border>
    <border>
      <left/>
      <right style="thin">
        <color rgb="00CCCCCC"/>
      </right>
      <top style="thin">
        <color rgb="00CCCCCC"/>
      </top>
      <bottom/>
      <diagonal/>
    </border>
    <border>
      <left/>
      <right/>
      <top style="thin">
        <color rgb="00CCCCCC"/>
      </top>
      <bottom style="thin">
        <color rgb="00CCCCCC"/>
      </bottom>
      <diagonal/>
    </border>
    <border>
      <left/>
      <right style="thin">
        <color rgb="00CCCCCC"/>
      </right>
      <top style="thin">
        <color rgb="00CCCCCC"/>
      </top>
      <bottom style="thin">
        <color rgb="00CCCCCC"/>
      </bottom>
      <diagonal/>
    </border>
  </borders>
  <cellStyleXfs count="1">
    <xf numFmtId="0" fontId="0" fillId="0" borderId="0"/>
  </cellStyleXfs>
  <cellXfs count="26">
    <xf numFmtId="0" fontId="0" fillId="0" borderId="0" pivotButton="0" quotePrefix="0" xfId="0"/>
    <xf numFmtId="0" fontId="1" fillId="2" borderId="1" applyAlignment="1" pivotButton="0" quotePrefix="0" xfId="0">
      <alignment horizontal="center" vertical="center" wrapText="1"/>
    </xf>
    <xf numFmtId="0" fontId="0" fillId="0" borderId="4" pivotButton="0" quotePrefix="0" xfId="0"/>
    <xf numFmtId="0" fontId="0" fillId="0" borderId="5" pivotButton="0" quotePrefix="0" xfId="0"/>
    <xf numFmtId="0" fontId="1" fillId="3" borderId="1" applyAlignment="1" pivotButton="0" quotePrefix="0" xfId="0">
      <alignment horizontal="center" vertical="center" wrapText="1"/>
    </xf>
    <xf numFmtId="0" fontId="2" fillId="0" borderId="1" applyAlignment="1" pivotButton="0" quotePrefix="0" xfId="0">
      <alignment horizontal="left" vertical="top" wrapText="1"/>
    </xf>
    <xf numFmtId="0" fontId="3" fillId="0" borderId="1" applyAlignment="1" pivotButton="0" quotePrefix="0" xfId="0">
      <alignment horizontal="left" vertical="top" wrapText="1"/>
    </xf>
    <xf numFmtId="0" fontId="3" fillId="4" borderId="1" applyAlignment="1" pivotButton="0" quotePrefix="0" xfId="0">
      <alignment horizontal="left" vertical="top" wrapText="1"/>
    </xf>
    <xf numFmtId="0" fontId="2" fillId="4" borderId="1" applyAlignment="1" pivotButton="0" quotePrefix="0" xfId="0">
      <alignment horizontal="left" vertical="top" wrapText="1"/>
    </xf>
    <xf numFmtId="0" fontId="4" fillId="0" borderId="1" applyAlignment="1" pivotButton="0" quotePrefix="0" xfId="0">
      <alignment horizontal="left" vertical="top" wrapText="1"/>
    </xf>
    <xf numFmtId="0" fontId="3" fillId="5" borderId="0" applyAlignment="1" pivotButton="0" quotePrefix="0" xfId="0">
      <alignment horizontal="left" vertical="center" wrapText="1" indent="1"/>
    </xf>
    <xf numFmtId="3" fontId="2" fillId="4" borderId="1" applyAlignment="1" pivotButton="0" quotePrefix="0" xfId="0">
      <alignment horizontal="left" vertical="top" wrapText="1"/>
    </xf>
    <xf numFmtId="164" fontId="2" fillId="4" borderId="1" applyAlignment="1" pivotButton="0" quotePrefix="0" xfId="0">
      <alignment horizontal="left" vertical="top" wrapText="1"/>
    </xf>
    <xf numFmtId="10" fontId="2" fillId="4" borderId="1" applyAlignment="1" pivotButton="0" quotePrefix="0" xfId="0">
      <alignment horizontal="left" vertical="top" wrapText="1"/>
    </xf>
    <xf numFmtId="10" fontId="2" fillId="0" borderId="1" applyAlignment="1" pivotButton="0" quotePrefix="0" xfId="0">
      <alignment horizontal="left" vertical="top" wrapText="1"/>
    </xf>
    <xf numFmtId="165" fontId="2" fillId="0" borderId="1" applyAlignment="1" pivotButton="0" quotePrefix="0" xfId="0">
      <alignment horizontal="left" vertical="top" wrapText="1"/>
    </xf>
    <xf numFmtId="166" fontId="2" fillId="0" borderId="1" applyAlignment="1" pivotButton="0" quotePrefix="0" xfId="0">
      <alignment horizontal="left" vertical="top" wrapText="1"/>
    </xf>
    <xf numFmtId="164" fontId="2" fillId="0" borderId="1" applyAlignment="1" pivotButton="0" quotePrefix="0" xfId="0">
      <alignment horizontal="left" vertical="top" wrapText="1"/>
    </xf>
    <xf numFmtId="167" fontId="2" fillId="0" borderId="1" applyAlignment="1" pivotButton="0" quotePrefix="0" xfId="0">
      <alignment horizontal="left" vertical="top" wrapText="1"/>
    </xf>
    <xf numFmtId="164" fontId="3" fillId="4" borderId="1" applyAlignment="1" pivotButton="0" quotePrefix="0" xfId="0">
      <alignment horizontal="left" vertical="top" wrapText="1"/>
    </xf>
    <xf numFmtId="0" fontId="3" fillId="4" borderId="0" applyAlignment="1" pivotButton="0" quotePrefix="0" xfId="0">
      <alignment horizontal="left" vertical="center" wrapText="1" indent="1"/>
    </xf>
    <xf numFmtId="165" fontId="3" fillId="4" borderId="1" applyAlignment="1" pivotButton="0" quotePrefix="0" xfId="0">
      <alignment horizontal="left" vertical="top" wrapText="1"/>
    </xf>
    <xf numFmtId="168" fontId="3" fillId="4" borderId="1" applyAlignment="1" pivotButton="0" quotePrefix="0" xfId="0">
      <alignment horizontal="left" vertical="top" wrapText="1"/>
    </xf>
    <xf numFmtId="0" fontId="0" fillId="5" borderId="0" applyAlignment="1" pivotButton="0" quotePrefix="0" xfId="0">
      <alignment horizontal="left" vertical="center" wrapText="1" indent="1"/>
    </xf>
    <xf numFmtId="169" fontId="2" fillId="0" borderId="1" applyAlignment="1" pivotButton="0" quotePrefix="0" xfId="0">
      <alignment horizontal="left" vertical="top" wrapText="1"/>
    </xf>
    <xf numFmtId="0" fontId="0" fillId="4" borderId="0" applyAlignment="1" pivotButton="0" quotePrefix="0" xfId="0">
      <alignment horizontal="left" vertical="center" wrapText="1"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styles" Target="styles.xml" Id="rId10"/><Relationship Type="http://schemas.openxmlformats.org/officeDocument/2006/relationships/theme" Target="theme/theme1.xml" Id="rId11"/></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PV Kontribusi per Periode (live)</a:t>
            </a:r>
          </a:p>
        </rich>
      </tx>
    </title>
    <plotArea>
      <barChart>
        <barDir val="col"/>
        <grouping val="clustered"/>
        <ser>
          <idx val="0"/>
          <order val="0"/>
          <tx>
            <strRef>
              <f>'KALKULASI_OTOMATIS'!H5</f>
            </strRef>
          </tx>
          <spPr>
            <a:ln xmlns:a="http://schemas.openxmlformats.org/drawingml/2006/main">
              <a:prstDash val="solid"/>
            </a:ln>
          </spPr>
          <cat>
            <numRef>
              <f>'KALKULASI_OTOMATIS'!$A$6:$A$16</f>
            </numRef>
          </cat>
          <val>
            <numRef>
              <f>'KALKULASI_OTOMATIS'!$H$6:$H$16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Periode (t)</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PV Kontribusi (Rp)</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0</col>
      <colOff>0</colOff>
      <row>19</row>
      <rowOff>0</rowOff>
    </from>
    <ext cx="5760000" cy="288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H16"/>
  <sheetViews>
    <sheetView workbookViewId="0">
      <selection activeCell="A1" sqref="A1"/>
    </sheetView>
  </sheetViews>
  <sheetFormatPr baseColWidth="8" defaultRowHeight="15"/>
  <cols>
    <col width="5" customWidth="1" min="1" max="1"/>
    <col width="20" customWidth="1" min="2" max="2"/>
    <col width="55" customWidth="1" min="3" max="3"/>
    <col width="10" customWidth="1" min="4" max="4"/>
    <col width="10" customWidth="1" min="5" max="5"/>
    <col width="10" customWidth="1" min="6" max="6"/>
    <col width="10" customWidth="1" min="7" max="7"/>
    <col width="10" customWidth="1" min="8" max="8"/>
  </cols>
  <sheetData>
    <row r="1" ht="30" customHeight="1">
      <c r="A1" s="1" t="inlineStr">
        <is>
          <t>Excel Companion · Latihan CLV Kohort (Customer Lifetime Value Bertahap)</t>
        </is>
      </c>
      <c r="B1" s="2" t="n"/>
      <c r="C1" s="2" t="n"/>
      <c r="D1" s="2" t="n"/>
      <c r="E1" s="2" t="n"/>
      <c r="F1" s="2" t="n"/>
      <c r="G1" s="2" t="n"/>
      <c r="H1" s="3" t="n"/>
    </row>
    <row r="2"/>
    <row r="3">
      <c r="A3" s="4" t="inlineStr">
        <is>
          <t>Cara Pakai Workbook Ini</t>
        </is>
      </c>
      <c r="B3" s="2" t="n"/>
      <c r="C3" s="2" t="n"/>
      <c r="D3" s="2" t="n"/>
      <c r="E3" s="2" t="n"/>
      <c r="F3" s="2" t="n"/>
      <c r="G3" s="2" t="n"/>
      <c r="H3" s="3" t="n"/>
    </row>
    <row r="4" ht="55" customHeight="1">
      <c r="A4" s="5" t="inlineStr">
        <is>
          <t>Widget 'clv-kalkulator' menghitung CLV single-customer dengan retensi FLAT (konstan) tiap periode. Workbook ini SATU LEVEL LEBIH DALAM: tabel retensi KOHORT bertahap — retensi per periode (r_t) BOLEH berbeda tiap periode (data historis/asumsi nyata), dan retensi kumulatif dihitung BERANTAI (R_t = r_1 x r_2 x ... x r_t), bukan cuma retensi periode itu saja dikalikan ke populasi awal. Ubah input di DATA_ASUMSI — KALKULASI_OTOMATIS dan SENSITIVITAS ikut berubah otomatis (formula hidup).</t>
        </is>
      </c>
      <c r="B4" s="2" t="n"/>
      <c r="C4" s="2" t="n"/>
      <c r="D4" s="2" t="n"/>
      <c r="E4" s="2" t="n"/>
      <c r="F4" s="2" t="n"/>
      <c r="G4" s="2" t="n"/>
      <c r="H4" s="3" t="n"/>
    </row>
    <row r="5"/>
    <row r="6" ht="22" customHeight="1">
      <c r="A6" s="6" t="inlineStr">
        <is>
          <t>1.</t>
        </is>
      </c>
      <c r="B6" s="7" t="inlineStr">
        <is>
          <t>KONSEP_DASAR</t>
        </is>
      </c>
      <c r="C6" s="5" t="inlineStr">
        <is>
          <t>Apa itu CLV kohort, kenapa beda dari CLV single-customer</t>
        </is>
      </c>
      <c r="D6" s="2" t="n"/>
      <c r="E6" s="2" t="n"/>
      <c r="F6" s="2" t="n"/>
      <c r="G6" s="2" t="n"/>
      <c r="H6" s="3" t="n"/>
    </row>
    <row r="7" ht="22" customHeight="1">
      <c r="A7" s="6" t="inlineStr">
        <is>
          <t>2.</t>
        </is>
      </c>
      <c r="B7" s="7" t="inlineStr">
        <is>
          <t>FORMULA</t>
        </is>
      </c>
      <c r="C7" s="5" t="inlineStr">
        <is>
          <t>Retensi kumulatif, pelanggan hidup, kontribusi, PV, CLV kohort</t>
        </is>
      </c>
      <c r="D7" s="2" t="n"/>
      <c r="E7" s="2" t="n"/>
      <c r="F7" s="2" t="n"/>
      <c r="G7" s="2" t="n"/>
      <c r="H7" s="3" t="n"/>
    </row>
    <row r="8" ht="22" customHeight="1">
      <c r="A8" s="6" t="inlineStr">
        <is>
          <t>3.</t>
        </is>
      </c>
      <c r="B8" s="7" t="inlineStr">
        <is>
          <t>DATA_ASUMSI</t>
        </is>
      </c>
      <c r="C8" s="5" t="inlineStr">
        <is>
          <t>Input: N0, margin, diskon, horizon, tabel retensi 10 periode</t>
        </is>
      </c>
      <c r="D8" s="2" t="n"/>
      <c r="E8" s="2" t="n"/>
      <c r="F8" s="2" t="n"/>
      <c r="G8" s="2" t="n"/>
      <c r="H8" s="3" t="n"/>
    </row>
    <row r="9" ht="22" customHeight="1">
      <c r="A9" s="6" t="inlineStr">
        <is>
          <t>4.</t>
        </is>
      </c>
      <c r="B9" s="7" t="inlineStr">
        <is>
          <t>KALKULASI_MANUAL</t>
        </is>
      </c>
      <c r="C9" s="5" t="inlineStr">
        <is>
          <t>Langkah bertahap per periode (kasus dasar, t=0..3)</t>
        </is>
      </c>
      <c r="D9" s="2" t="n"/>
      <c r="E9" s="2" t="n"/>
      <c r="F9" s="2" t="n"/>
      <c r="G9" s="2" t="n"/>
      <c r="H9" s="3" t="n"/>
    </row>
    <row r="10" ht="22" customHeight="1">
      <c r="A10" s="6" t="inlineStr">
        <is>
          <t>5.</t>
        </is>
      </c>
      <c r="B10" s="7" t="inlineStr">
        <is>
          <t>KALKULASI_OTOMATIS</t>
        </is>
      </c>
      <c r="C10" s="5" t="inlineStr">
        <is>
          <t>Tabel kohort t=0..10, formula hidup lintas sheet</t>
        </is>
      </c>
      <c r="D10" s="2" t="n"/>
      <c r="E10" s="2" t="n"/>
      <c r="F10" s="2" t="n"/>
      <c r="G10" s="2" t="n"/>
      <c r="H10" s="3" t="n"/>
    </row>
    <row r="11" ht="22" customHeight="1">
      <c r="A11" s="6" t="inlineStr">
        <is>
          <t>6.</t>
        </is>
      </c>
      <c r="B11" s="7" t="inlineStr">
        <is>
          <t>SENSITIVITAS</t>
        </is>
      </c>
      <c r="C11" s="5" t="inlineStr">
        <is>
          <t>Grid 5x5: retensi (+/-10pp) x diskon (+/-4pp), formula hidup</t>
        </is>
      </c>
      <c r="D11" s="2" t="n"/>
      <c r="E11" s="2" t="n"/>
      <c r="F11" s="2" t="n"/>
      <c r="G11" s="2" t="n"/>
      <c r="H11" s="3" t="n"/>
    </row>
    <row r="12" ht="22" customHeight="1">
      <c r="A12" s="6" t="inlineStr">
        <is>
          <t>7.</t>
        </is>
      </c>
      <c r="B12" s="7" t="inlineStr">
        <is>
          <t>CONTOH_KASUS</t>
        </is>
      </c>
      <c r="C12" s="5" t="inlineStr">
        <is>
          <t>2 skenario: ritel member vs langganan SaaS</t>
        </is>
      </c>
      <c r="D12" s="2" t="n"/>
      <c r="E12" s="2" t="n"/>
      <c r="F12" s="2" t="n"/>
      <c r="G12" s="2" t="n"/>
      <c r="H12" s="3" t="n"/>
    </row>
    <row r="13" ht="22" customHeight="1">
      <c r="A13" s="6" t="inlineStr">
        <is>
          <t>8.</t>
        </is>
      </c>
      <c r="B13" s="7" t="inlineStr">
        <is>
          <t>KESALAHAN_UMUM</t>
        </is>
      </c>
      <c r="C13" s="5" t="inlineStr">
        <is>
          <t>5 kesalahan tersering + cara verifikasi</t>
        </is>
      </c>
      <c r="D13" s="2" t="n"/>
      <c r="E13" s="2" t="n"/>
      <c r="F13" s="2" t="n"/>
      <c r="G13" s="2" t="n"/>
      <c r="H13" s="3" t="n"/>
    </row>
    <row r="14"/>
    <row r="15">
      <c r="A15" s="4" t="inlineStr">
        <is>
          <t>Patokan Verifikasi (kasus dasar, default sheet DATA_ASUMSI)</t>
        </is>
      </c>
      <c r="B15" s="2" t="n"/>
      <c r="C15" s="2" t="n"/>
      <c r="D15" s="2" t="n"/>
      <c r="E15" s="2" t="n"/>
      <c r="F15" s="2" t="n"/>
      <c r="G15" s="2" t="n"/>
      <c r="H15" s="3" t="n"/>
    </row>
    <row r="16" ht="35" customHeight="1">
      <c r="A16" s="8" t="inlineStr">
        <is>
          <t>N0=1.000 pelanggan, margin=Rp 50.000/periode, diskon=10%/periode, retensi periode 1-3 = 80%/75%/70%, horizon aktif=3 -&gt; CLV kohort = Rp 126.934.636, CLV per pelanggan = Rp 126.935. Angka ini sama persis dengan KALKULASI_MANUAL dan baris default KALKULASI_OTOMATIS.</t>
        </is>
      </c>
      <c r="B16" s="2" t="n"/>
      <c r="C16" s="2" t="n"/>
      <c r="D16" s="2" t="n"/>
      <c r="E16" s="2" t="n"/>
      <c r="F16" s="2" t="n"/>
      <c r="G16" s="2" t="n"/>
      <c r="H16" s="3" t="n"/>
    </row>
  </sheetData>
  <mergeCells count="13">
    <mergeCell ref="A4:H4"/>
    <mergeCell ref="C6:H6"/>
    <mergeCell ref="A3:H3"/>
    <mergeCell ref="C10:H10"/>
    <mergeCell ref="C11:H11"/>
    <mergeCell ref="A15:H15"/>
    <mergeCell ref="C13:H13"/>
    <mergeCell ref="A16:H16"/>
    <mergeCell ref="C9:H9"/>
    <mergeCell ref="C8:H8"/>
    <mergeCell ref="A1:H1"/>
    <mergeCell ref="C12:H12"/>
    <mergeCell ref="C7:H7"/>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13"/>
  <sheetViews>
    <sheetView workbookViewId="0">
      <selection activeCell="A1" sqref="A1"/>
    </sheetView>
  </sheetViews>
  <sheetFormatPr baseColWidth="8" defaultRowHeight="15"/>
  <cols>
    <col width="22" customWidth="1" min="1" max="1"/>
    <col width="42" customWidth="1" min="2" max="2"/>
    <col width="42" customWidth="1" min="3" max="3"/>
    <col width="12" customWidth="1" min="4" max="4"/>
    <col width="12" customWidth="1" min="5" max="5"/>
  </cols>
  <sheetData>
    <row r="1" ht="30" customHeight="1">
      <c r="A1" s="1" t="inlineStr">
        <is>
          <t>Konsep Dasar: CLV Level Kohort</t>
        </is>
      </c>
      <c r="B1" s="2" t="n"/>
      <c r="C1" s="2" t="n"/>
      <c r="D1" s="2" t="n"/>
      <c r="E1" s="3" t="n"/>
    </row>
    <row r="2"/>
    <row r="3">
      <c r="A3" s="4" t="inlineStr">
        <is>
          <t>Kenapa Retensi Kohort Berbeda dari Retensi Flat?</t>
        </is>
      </c>
      <c r="B3" s="2" t="n"/>
      <c r="C3" s="2" t="n"/>
      <c r="D3" s="2" t="n"/>
      <c r="E3" s="3" t="n"/>
    </row>
    <row r="4" ht="65" customHeight="1">
      <c r="A4" s="5" t="inlineStr">
        <is>
          <t>Di dunia nyata, retensi pelanggan JARANG konstan tiap periode. Pelanggan baru sering churn tinggi di periode-periode awal (belum terbiasa, coba-coba), lalu yang bertahan cenderung makin loyal (retensi periode berikutnya membaik). Model 'retensi flat' (dipakai widget kalkulator single-customer) menyederhanakan ini jadi satu angka rata-rata — cepat, tapi menyembunyikan pola. Model KOHORT memakai retensi per periode APA ADANYA dari data historis, lalu mengalikannya BERANTAI untuk dapat populasi yang benar-benar masih hidup di tiap periode.</t>
        </is>
      </c>
      <c r="B4" s="2" t="n"/>
      <c r="C4" s="2" t="n"/>
      <c r="D4" s="2" t="n"/>
      <c r="E4" s="3" t="n"/>
    </row>
    <row r="5"/>
    <row r="6">
      <c r="A6" s="4" t="inlineStr">
        <is>
          <t>Istilah Kunci</t>
        </is>
      </c>
    </row>
    <row r="7">
      <c r="A7" s="1" t="inlineStr">
        <is>
          <t>Istilah</t>
        </is>
      </c>
      <c r="B7" s="1" t="inlineStr">
        <is>
          <t>Arti</t>
        </is>
      </c>
      <c r="C7" s="1" t="inlineStr">
        <is>
          <t>Catatan</t>
        </is>
      </c>
    </row>
    <row r="8" ht="42" customHeight="1">
      <c r="A8" s="5" t="inlineStr">
        <is>
          <t>Kohort</t>
        </is>
      </c>
      <c r="B8" s="5" t="inlineStr">
        <is>
          <t>Sekelompok pelanggan yang diakuisisi di periode yang sama (periode 0)</t>
        </is>
      </c>
      <c r="C8" s="5" t="inlineStr">
        <is>
          <t>Semua analisis di sini mengikuti SATU kohort dari akuisisi sampai horizon</t>
        </is>
      </c>
    </row>
    <row r="9" ht="42" customHeight="1">
      <c r="A9" s="5" t="inlineStr">
        <is>
          <t>Retensi periode r_t</t>
        </is>
      </c>
      <c r="B9" s="5" t="inlineStr">
        <is>
          <t>Persentase pelanggan periode (t-1) yang masih bertahan di periode t</t>
        </is>
      </c>
      <c r="C9" s="5" t="inlineStr">
        <is>
          <t>Data historis/asumsi — BOLEH beda tiap t, itulah bedanya dari model flat</t>
        </is>
      </c>
    </row>
    <row r="10" ht="42" customHeight="1">
      <c r="A10" s="5" t="inlineStr">
        <is>
          <t>Retensi kumulatif R_t</t>
        </is>
      </c>
      <c r="B10" s="5" t="inlineStr">
        <is>
          <t>Persentase kohort AWAL yang masih hidup di periode t</t>
        </is>
      </c>
      <c r="C10" s="5" t="inlineStr">
        <is>
          <t>R_t = r_1 x r_2 x ... x r_t (perkalian berantai, R_0 = 1)</t>
        </is>
      </c>
    </row>
    <row r="11" ht="42" customHeight="1">
      <c r="A11" s="5" t="inlineStr">
        <is>
          <t>Margin kontribusi</t>
        </is>
      </c>
      <c r="B11" s="5" t="inlineStr">
        <is>
          <t>Laba bersih per pelanggan per periode (setelah biaya variabel)</t>
        </is>
      </c>
      <c r="C11" s="5" t="inlineStr">
        <is>
          <t>Diasumsikan konstan Rp per pelanggan aktif per periode dalam workbook ini</t>
        </is>
      </c>
    </row>
    <row r="12" ht="42" customHeight="1">
      <c r="A12" s="5" t="inlineStr">
        <is>
          <t>Tingkat diskon</t>
        </is>
      </c>
      <c r="B12" s="5" t="inlineStr">
        <is>
          <t>Discount rate per periode untuk nilai-kini (present value)</t>
        </is>
      </c>
      <c r="C12" s="5" t="inlineStr">
        <is>
          <t>Periode 0 (saat akuisisi) TIDAK didiskon — DF_0 = 1</t>
        </is>
      </c>
    </row>
    <row r="13" ht="42" customHeight="1">
      <c r="A13" s="5" t="inlineStr">
        <is>
          <t>Horizon proyeksi</t>
        </is>
      </c>
      <c r="B13" s="5" t="inlineStr">
        <is>
          <t>Jumlah periode yang dihitung ke CLV total</t>
        </is>
      </c>
      <c r="C13" s="5" t="inlineStr">
        <is>
          <t>Bisa diperpanjang sampai 10 periode; tabel retensi sudah terisi sampai t=10</t>
        </is>
      </c>
    </row>
  </sheetData>
  <mergeCells count="3">
    <mergeCell ref="A1:E1"/>
    <mergeCell ref="A4:E4"/>
    <mergeCell ref="A3:E3"/>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31"/>
  <sheetViews>
    <sheetView workbookViewId="0">
      <selection activeCell="A1" sqref="A1"/>
    </sheetView>
  </sheetViews>
  <sheetFormatPr baseColWidth="8" defaultRowHeight="15"/>
  <cols>
    <col width="18" customWidth="1" min="1" max="1"/>
    <col width="55" customWidth="1" min="2" max="2"/>
    <col width="12" customWidth="1" min="3" max="3"/>
    <col width="12" customWidth="1" min="4" max="4"/>
    <col width="12" customWidth="1" min="5" max="5"/>
    <col width="12" customWidth="1" min="6" max="6"/>
  </cols>
  <sheetData>
    <row r="1" ht="30" customHeight="1">
      <c r="A1" s="1" t="inlineStr">
        <is>
          <t>Formula CLV Kohort Terdiskonto</t>
        </is>
      </c>
      <c r="B1" s="2" t="n"/>
      <c r="C1" s="2" t="n"/>
      <c r="D1" s="2" t="n"/>
      <c r="E1" s="2" t="n"/>
      <c r="F1" s="3" t="n"/>
    </row>
    <row r="2"/>
    <row r="3">
      <c r="A3" s="4" t="inlineStr">
        <is>
          <t>Retensi Kumulatif (BUKAN retensi periode itu saja)</t>
        </is>
      </c>
      <c r="B3" s="2" t="n"/>
      <c r="C3" s="2" t="n"/>
      <c r="D3" s="2" t="n"/>
      <c r="E3" s="2" t="n"/>
      <c r="F3" s="3" t="n"/>
    </row>
    <row r="4">
      <c r="A4" s="9" t="inlineStr">
        <is>
          <t>R_t = r_1 x r_2 x ... x r_t  ;  R_0 = 1</t>
        </is>
      </c>
      <c r="B4" s="2" t="n"/>
      <c r="C4" s="2" t="n"/>
      <c r="D4" s="2" t="n"/>
      <c r="E4" s="2" t="n"/>
      <c r="F4" s="3" t="n"/>
    </row>
    <row r="5">
      <c r="A5" s="5" t="inlineStr">
        <is>
          <t>Perkalian BERANTAI dari periode 1 sampai t. R_0 = 1 karena di periode akuisisi seluruh kohort masih utuh.</t>
        </is>
      </c>
      <c r="B5" s="2" t="n"/>
      <c r="C5" s="2" t="n"/>
      <c r="D5" s="2" t="n"/>
      <c r="E5" s="2" t="n"/>
      <c r="F5" s="3" t="n"/>
    </row>
    <row r="6"/>
    <row r="7">
      <c r="A7" s="4" t="inlineStr">
        <is>
          <t>Pelanggan Hidup di Periode t</t>
        </is>
      </c>
      <c r="B7" s="2" t="n"/>
      <c r="C7" s="2" t="n"/>
      <c r="D7" s="2" t="n"/>
      <c r="E7" s="2" t="n"/>
      <c r="F7" s="3" t="n"/>
    </row>
    <row r="8">
      <c r="A8" s="9" t="inlineStr">
        <is>
          <t>N_t = N0 x R_t</t>
        </is>
      </c>
      <c r="B8" s="2" t="n"/>
      <c r="C8" s="2" t="n"/>
      <c r="D8" s="2" t="n"/>
      <c r="E8" s="2" t="n"/>
      <c r="F8" s="3" t="n"/>
    </row>
    <row r="9">
      <c r="A9" s="5" t="inlineStr">
        <is>
          <t>N0 = jumlah pelanggan awal kohort (di periode 0, saat akuisisi).</t>
        </is>
      </c>
      <c r="B9" s="2" t="n"/>
      <c r="C9" s="2" t="n"/>
      <c r="D9" s="2" t="n"/>
      <c r="E9" s="2" t="n"/>
      <c r="F9" s="3" t="n"/>
    </row>
    <row r="10"/>
    <row r="11">
      <c r="A11" s="4" t="inlineStr">
        <is>
          <t>Kontribusi Profit Periode t</t>
        </is>
      </c>
      <c r="B11" s="2" t="n"/>
      <c r="C11" s="2" t="n"/>
      <c r="D11" s="2" t="n"/>
      <c r="E11" s="2" t="n"/>
      <c r="F11" s="3" t="n"/>
    </row>
    <row r="12">
      <c r="A12" s="9" t="inlineStr">
        <is>
          <t>C_t = N_t x margin_kontribusi</t>
        </is>
      </c>
      <c r="B12" s="2" t="n"/>
      <c r="C12" s="2" t="n"/>
      <c r="D12" s="2" t="n"/>
      <c r="E12" s="2" t="n"/>
      <c r="F12" s="3" t="n"/>
    </row>
    <row r="13"/>
    <row r="14">
      <c r="A14" s="4" t="inlineStr">
        <is>
          <t>Faktor Diskon dan Present Value</t>
        </is>
      </c>
      <c r="B14" s="2" t="n"/>
      <c r="C14" s="2" t="n"/>
      <c r="D14" s="2" t="n"/>
      <c r="E14" s="2" t="n"/>
      <c r="F14" s="3" t="n"/>
    </row>
    <row r="15">
      <c r="A15" s="9" t="inlineStr">
        <is>
          <t>DF_t = 1 / (1 + d)^t   ;   PV_t = C_t x DF_t</t>
        </is>
      </c>
      <c r="B15" s="2" t="n"/>
      <c r="C15" s="2" t="n"/>
      <c r="D15" s="2" t="n"/>
      <c r="E15" s="2" t="n"/>
      <c r="F15" s="3" t="n"/>
    </row>
    <row r="16">
      <c r="A16" s="5" t="inlineStr">
        <is>
          <t>d = tingkat diskon per periode. DF_0 = 1 (periode akuisisi tidak didiskon).</t>
        </is>
      </c>
      <c r="B16" s="2" t="n"/>
      <c r="C16" s="2" t="n"/>
      <c r="D16" s="2" t="n"/>
      <c r="E16" s="2" t="n"/>
      <c r="F16" s="3" t="n"/>
    </row>
    <row r="17"/>
    <row r="18">
      <c r="A18" s="4" t="inlineStr">
        <is>
          <t>CLV Kohort Terdiskonto</t>
        </is>
      </c>
      <c r="B18" s="2" t="n"/>
      <c r="C18" s="2" t="n"/>
      <c r="D18" s="2" t="n"/>
      <c r="E18" s="2" t="n"/>
      <c r="F18" s="3" t="n"/>
    </row>
    <row r="19">
      <c r="A19" s="9" t="inlineStr">
        <is>
          <t>CLV_kohort = SUM( PV_t )  untuk t = 0 sampai horizon</t>
        </is>
      </c>
      <c r="B19" s="2" t="n"/>
      <c r="C19" s="2" t="n"/>
      <c r="D19" s="2" t="n"/>
      <c r="E19" s="2" t="n"/>
      <c r="F19" s="3" t="n"/>
    </row>
    <row r="20">
      <c r="A20" s="9" t="inlineStr">
        <is>
          <t>CLV_per_pelanggan = CLV_kohort / N0</t>
        </is>
      </c>
      <c r="B20" s="2" t="n"/>
      <c r="C20" s="2" t="n"/>
      <c r="D20" s="2" t="n"/>
      <c r="E20" s="2" t="n"/>
      <c r="F20" s="3" t="n"/>
    </row>
    <row r="21"/>
    <row r="22" ht="50" customHeight="1">
      <c r="A22" s="10" t="inlineStr">
        <is>
          <t>KESALAHAN TERSERING: N_t = N0 x r_t (pakai retensi PERIODE ITU SAJA, bukan kumulatif berantai R_t) -&gt; SALAH. Kalau retensi turun lalu naik lagi (mis. r_3 &gt; r_2), rumus salah ini bisa membuat populasi pelanggan 'bertambah' padahal pelanggan tidak pernah kembali.</t>
        </is>
      </c>
    </row>
    <row r="23"/>
    <row r="24">
      <c r="A24" s="4" t="inlineStr">
        <is>
          <t>Penjelasan Simbol</t>
        </is>
      </c>
    </row>
    <row r="25">
      <c r="A25" s="6" t="inlineStr">
        <is>
          <t>t</t>
        </is>
      </c>
      <c r="B25" s="5" t="inlineStr">
        <is>
          <t>Nomor periode (0 = periode akuisisi, 1,2,3,... = periode berikutnya)</t>
        </is>
      </c>
      <c r="C25" s="2" t="n"/>
      <c r="D25" s="2" t="n"/>
      <c r="E25" s="2" t="n"/>
      <c r="F25" s="3" t="n"/>
    </row>
    <row r="26">
      <c r="A26" s="6" t="inlineStr">
        <is>
          <t>N0</t>
        </is>
      </c>
      <c r="B26" s="5" t="inlineStr">
        <is>
          <t>Jumlah pelanggan awal kohort, di periode 0</t>
        </is>
      </c>
      <c r="C26" s="2" t="n"/>
      <c r="D26" s="2" t="n"/>
      <c r="E26" s="2" t="n"/>
      <c r="F26" s="3" t="n"/>
    </row>
    <row r="27">
      <c r="A27" s="6" t="inlineStr">
        <is>
          <t>r_t</t>
        </is>
      </c>
      <c r="B27" s="5" t="inlineStr">
        <is>
          <t>Retensi periode t (persentase yang bertahan dari periode t-1 ke t)</t>
        </is>
      </c>
      <c r="C27" s="2" t="n"/>
      <c r="D27" s="2" t="n"/>
      <c r="E27" s="2" t="n"/>
      <c r="F27" s="3" t="n"/>
    </row>
    <row r="28">
      <c r="A28" s="6" t="inlineStr">
        <is>
          <t>R_t</t>
        </is>
      </c>
      <c r="B28" s="5" t="inlineStr">
        <is>
          <t>Retensi kumulatif ke periode t (perkalian berantai r_1..r_t)</t>
        </is>
      </c>
      <c r="C28" s="2" t="n"/>
      <c r="D28" s="2" t="n"/>
      <c r="E28" s="2" t="n"/>
      <c r="F28" s="3" t="n"/>
    </row>
    <row r="29">
      <c r="A29" s="6" t="inlineStr">
        <is>
          <t>N_t</t>
        </is>
      </c>
      <c r="B29" s="5" t="inlineStr">
        <is>
          <t>Jumlah pelanggan kohort yang masih hidup di periode t</t>
        </is>
      </c>
      <c r="C29" s="2" t="n"/>
      <c r="D29" s="2" t="n"/>
      <c r="E29" s="2" t="n"/>
      <c r="F29" s="3" t="n"/>
    </row>
    <row r="30">
      <c r="A30" s="6" t="inlineStr">
        <is>
          <t>C_t</t>
        </is>
      </c>
      <c r="B30" s="5" t="inlineStr">
        <is>
          <t>Kontribusi profit kohort di periode t</t>
        </is>
      </c>
      <c r="C30" s="2" t="n"/>
      <c r="D30" s="2" t="n"/>
      <c r="E30" s="2" t="n"/>
      <c r="F30" s="3" t="n"/>
    </row>
    <row r="31">
      <c r="A31" s="6" t="inlineStr">
        <is>
          <t>DF_t, PV_t</t>
        </is>
      </c>
      <c r="B31" s="5" t="inlineStr">
        <is>
          <t>Faktor diskon dan present value kontribusi periode t</t>
        </is>
      </c>
      <c r="C31" s="2" t="n"/>
      <c r="D31" s="2" t="n"/>
      <c r="E31" s="2" t="n"/>
      <c r="F31" s="3" t="n"/>
    </row>
  </sheetData>
  <mergeCells count="23">
    <mergeCell ref="A16:F16"/>
    <mergeCell ref="B25:F25"/>
    <mergeCell ref="B31:F31"/>
    <mergeCell ref="A12:F12"/>
    <mergeCell ref="A18:F18"/>
    <mergeCell ref="A3:F3"/>
    <mergeCell ref="B27:F27"/>
    <mergeCell ref="A14:F14"/>
    <mergeCell ref="A5:F5"/>
    <mergeCell ref="A8:F8"/>
    <mergeCell ref="A22:F22"/>
    <mergeCell ref="A4:F4"/>
    <mergeCell ref="A20:F20"/>
    <mergeCell ref="B29:F29"/>
    <mergeCell ref="A19:F19"/>
    <mergeCell ref="B28:F28"/>
    <mergeCell ref="A9:F9"/>
    <mergeCell ref="A15:F15"/>
    <mergeCell ref="B30:F30"/>
    <mergeCell ref="A11:F11"/>
    <mergeCell ref="A1:F1"/>
    <mergeCell ref="B26:F26"/>
    <mergeCell ref="A7:F7"/>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C24"/>
  <sheetViews>
    <sheetView workbookViewId="0">
      <selection activeCell="A1" sqref="A1"/>
    </sheetView>
  </sheetViews>
  <sheetFormatPr baseColWidth="8" defaultRowHeight="15"/>
  <cols>
    <col width="34" customWidth="1" min="1" max="1"/>
    <col width="20" customWidth="1" min="2" max="2"/>
    <col width="62" customWidth="1" min="3" max="3"/>
  </cols>
  <sheetData>
    <row r="1" ht="30" customHeight="1">
      <c r="A1" s="1" t="inlineStr">
        <is>
          <t>Asumsi &amp; Input — Ubah Nilai di Sini</t>
        </is>
      </c>
      <c r="B1" s="2" t="n"/>
      <c r="C1" s="3" t="n"/>
    </row>
    <row r="2" ht="40" customHeight="1">
      <c r="A2" s="5" t="inlineStr">
        <is>
          <t>Semua sheet lain (KALKULASI_OTOMATIS, SENSITIVITAS) memakai formula yang membaca sel di sini. Default sudah dipatok sama dengan kasus dasar di INSTRUKSI. Ganti input untuk mencoba kohort/asumsi lain — seluruh workbook menghitung ulang otomatis.</t>
        </is>
      </c>
      <c r="B2" s="2" t="n"/>
      <c r="C2" s="3" t="n"/>
    </row>
    <row r="3"/>
    <row r="4"/>
    <row r="5"/>
    <row r="6">
      <c r="A6" s="4" t="inlineStr">
        <is>
          <t>Input Utama Kohort</t>
        </is>
      </c>
      <c r="B6" s="2" t="n"/>
      <c r="C6" s="3" t="n"/>
    </row>
    <row r="7">
      <c r="A7" s="1" t="inlineStr">
        <is>
          <t>Parameter</t>
        </is>
      </c>
      <c r="B7" s="1" t="inlineStr">
        <is>
          <t>Nilai</t>
        </is>
      </c>
      <c r="C7" s="1" t="inlineStr">
        <is>
          <t>Keterangan</t>
        </is>
      </c>
    </row>
    <row r="8">
      <c r="A8" s="6" t="inlineStr">
        <is>
          <t>Jumlah pelanggan awal kohort (N0)</t>
        </is>
      </c>
      <c r="B8" s="11" t="n">
        <v>1000</v>
      </c>
      <c r="C8" s="5" t="inlineStr">
        <is>
          <t>Jumlah pelanggan yang diakuisisi bersama di periode 0</t>
        </is>
      </c>
    </row>
    <row r="9">
      <c r="A9" s="6" t="inlineStr">
        <is>
          <t>Margin kontribusi per pelanggan per periode (Rp)</t>
        </is>
      </c>
      <c r="B9" s="12" t="n">
        <v>50000</v>
      </c>
      <c r="C9" s="5" t="inlineStr">
        <is>
          <t>Laba bersih per pelanggan AKTIF per periode, setelah biaya variabel</t>
        </is>
      </c>
    </row>
    <row r="10">
      <c r="A10" s="6" t="inlineStr">
        <is>
          <t>Tingkat diskon per periode (d)</t>
        </is>
      </c>
      <c r="B10" s="13" t="n">
        <v>0.1</v>
      </c>
      <c r="C10" s="5" t="inlineStr">
        <is>
          <t>Discount rate per periode untuk present value (periode 0 tidak didiskon)</t>
        </is>
      </c>
    </row>
    <row r="11">
      <c r="A11" s="6" t="inlineStr">
        <is>
          <t>Horizon proyeksi aktif (periode, maks 10)</t>
        </is>
      </c>
      <c r="B11" s="8" t="n">
        <v>3</v>
      </c>
      <c r="C11" s="5" t="inlineStr">
        <is>
          <t>Jumlah periode yang dihitung ke CLV total. Default=3 (kasus verifikasi). Bisa diperpanjang sampai 10.</t>
        </is>
      </c>
    </row>
    <row r="12"/>
    <row r="13">
      <c r="A13" s="4" t="inlineStr">
        <is>
          <t>Tabel Retensi per Periode (r_t) — Data Historis/Asumsi</t>
        </is>
      </c>
      <c r="B13" s="2" t="n"/>
      <c r="C13" s="3" t="n"/>
    </row>
    <row r="14">
      <c r="A14" s="1" t="inlineStr">
        <is>
          <t>Periode (t)</t>
        </is>
      </c>
      <c r="B14" s="1" t="inlineStr">
        <is>
          <t>Retensi periode r_t (% bertahan dari t-1 ke t)</t>
        </is>
      </c>
      <c r="C14" s="1" t="inlineStr">
        <is>
          <t>Keterangan</t>
        </is>
      </c>
    </row>
    <row r="15">
      <c r="A15" s="5" t="n">
        <v>1</v>
      </c>
      <c r="B15" s="13" t="n">
        <v>0.8</v>
      </c>
      <c r="C15" s="5" t="inlineStr">
        <is>
          <t>Churn tertinggi biasanya di periode pertama (pelanggan baru, belum terbiasa)</t>
        </is>
      </c>
    </row>
    <row r="16">
      <c r="A16" s="5" t="n">
        <v>2</v>
      </c>
      <c r="B16" s="13" t="n">
        <v>0.75</v>
      </c>
      <c r="C16" s="5" t="inlineStr">
        <is>
          <t>Retensi mulai membaik — yang bertahan periode 1 makin loyal</t>
        </is>
      </c>
    </row>
    <row r="17">
      <c r="A17" s="5" t="n">
        <v>3</v>
      </c>
      <c r="B17" s="13" t="n">
        <v>0.7</v>
      </c>
      <c r="C17" s="5" t="inlineStr">
        <is>
          <t>Sesuai kasus verifikasi (lihat INSTRUKSI)</t>
        </is>
      </c>
    </row>
    <row r="18">
      <c r="A18" s="5" t="n">
        <v>4</v>
      </c>
      <c r="B18" s="14" t="n">
        <v>0.68</v>
      </c>
      <c r="C18" s="5" t="inlineStr">
        <is>
          <t>Diasumsikan melandai perlahan (steady state) — silakan ganti dengan data historis nyata</t>
        </is>
      </c>
    </row>
    <row r="19">
      <c r="A19" s="5" t="n">
        <v>5</v>
      </c>
      <c r="B19" s="14" t="n">
        <v>0.66</v>
      </c>
      <c r="C19" s="5" t="inlineStr">
        <is>
          <t>Diasumsikan melandai perlahan (steady state) — silakan ganti dengan data historis nyata</t>
        </is>
      </c>
    </row>
    <row r="20">
      <c r="A20" s="5" t="n">
        <v>6</v>
      </c>
      <c r="B20" s="14" t="n">
        <v>0.65</v>
      </c>
      <c r="C20" s="5" t="inlineStr">
        <is>
          <t>Diasumsikan melandai perlahan (steady state) — silakan ganti dengan data historis nyata</t>
        </is>
      </c>
    </row>
    <row r="21">
      <c r="A21" s="5" t="n">
        <v>7</v>
      </c>
      <c r="B21" s="14" t="n">
        <v>0.64</v>
      </c>
      <c r="C21" s="5" t="inlineStr">
        <is>
          <t>Diasumsikan melandai perlahan (steady state) — silakan ganti dengan data historis nyata</t>
        </is>
      </c>
    </row>
    <row r="22">
      <c r="A22" s="5" t="n">
        <v>8</v>
      </c>
      <c r="B22" s="14" t="n">
        <v>0.63</v>
      </c>
      <c r="C22" s="5" t="inlineStr">
        <is>
          <t>Diasumsikan melandai perlahan (steady state) — silakan ganti dengan data historis nyata</t>
        </is>
      </c>
    </row>
    <row r="23">
      <c r="A23" s="5" t="n">
        <v>9</v>
      </c>
      <c r="B23" s="14" t="n">
        <v>0.62</v>
      </c>
      <c r="C23" s="5" t="inlineStr">
        <is>
          <t>Diasumsikan melandai perlahan (steady state) — silakan ganti dengan data historis nyata</t>
        </is>
      </c>
    </row>
    <row r="24">
      <c r="A24" s="5" t="n">
        <v>10</v>
      </c>
      <c r="B24" s="14" t="n">
        <v>0.61</v>
      </c>
      <c r="C24" s="5" t="inlineStr">
        <is>
          <t>Diasumsikan melandai perlahan (steady state) — silakan ganti dengan data historis nyata</t>
        </is>
      </c>
    </row>
  </sheetData>
  <mergeCells count="4">
    <mergeCell ref="A1:C1"/>
    <mergeCell ref="A13:C13"/>
    <mergeCell ref="A2:C2"/>
    <mergeCell ref="A6:C6"/>
  </mergeCells>
  <dataValidations count="2">
    <dataValidation sqref="B11" showDropDown="0" showInputMessage="0" showErrorMessage="1" allowBlank="0" error="Isi bilangan bulat 0 sampai 10" type="whole" operator="between">
      <formula1>0</formula1>
      <formula2>10</formula2>
    </dataValidation>
    <dataValidation sqref="B15:B24" showDropDown="0" showInputMessage="0" showErrorMessage="1" allowBlank="0" error="Retensi harus antara 0 dan 1 (0%-100%)" type="decimal" operator="between">
      <formula1>0</formula1>
      <formula2>1</formula2>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H19"/>
  <sheetViews>
    <sheetView workbookViewId="0">
      <selection activeCell="A1" sqref="A1"/>
    </sheetView>
  </sheetViews>
  <sheetFormatPr baseColWidth="8" defaultRowHeight="15"/>
  <cols>
    <col width="10" customWidth="1" min="1" max="1"/>
    <col width="8" customWidth="1" min="2" max="2"/>
    <col width="18" customWidth="1" min="3" max="3"/>
    <col width="16" customWidth="1" min="4" max="4"/>
    <col width="18" customWidth="1" min="5" max="5"/>
    <col width="15" customWidth="1" min="6" max="6"/>
    <col width="16" customWidth="1" min="7" max="7"/>
    <col width="16" customWidth="1" min="8" max="8"/>
  </cols>
  <sheetData>
    <row r="1" ht="30" customHeight="1">
      <c r="A1" s="1" t="inlineStr">
        <is>
          <t>Kalkulasi Manual: CLV Kohort Bertahap (Kasus Dasar)</t>
        </is>
      </c>
      <c r="B1" s="2" t="n"/>
      <c r="C1" s="2" t="n"/>
      <c r="D1" s="2" t="n"/>
      <c r="E1" s="2" t="n"/>
      <c r="F1" s="2" t="n"/>
      <c r="G1" s="2" t="n"/>
      <c r="H1" s="3" t="n"/>
    </row>
    <row r="2"/>
    <row r="3">
      <c r="A3" s="4" t="inlineStr">
        <is>
          <t>Input Kasus Dasar</t>
        </is>
      </c>
      <c r="B3" s="2" t="n"/>
      <c r="C3" s="2" t="n"/>
      <c r="D3" s="2" t="n"/>
      <c r="E3" s="2" t="n"/>
      <c r="F3" s="2" t="n"/>
      <c r="G3" s="2" t="n"/>
      <c r="H3" s="3" t="n"/>
    </row>
    <row r="4" ht="25" customHeight="1">
      <c r="A4" s="5" t="inlineStr">
        <is>
          <t>N0 = 1.000 pelanggan, margin = Rp 50.000/periode, diskon = 10%/periode, retensi: r_1=80%, r_2=75%, r_3=70%, horizon=3 periode.</t>
        </is>
      </c>
      <c r="B4" s="2" t="n"/>
      <c r="C4" s="2" t="n"/>
      <c r="D4" s="2" t="n"/>
      <c r="E4" s="2" t="n"/>
      <c r="F4" s="2" t="n"/>
      <c r="G4" s="2" t="n"/>
      <c r="H4" s="3" t="n"/>
    </row>
    <row r="5"/>
    <row r="6" ht="30" customHeight="1">
      <c r="A6" s="4" t="inlineStr">
        <is>
          <t>Langkah per Periode (retensi kumulatif -&gt; pelanggan hidup -&gt; kontribusi -&gt; faktor diskon -&gt; PV -&gt; CLV kumulatif)</t>
        </is>
      </c>
      <c r="B6" s="2" t="n"/>
      <c r="C6" s="2" t="n"/>
      <c r="D6" s="2" t="n"/>
      <c r="E6" s="2" t="n"/>
      <c r="F6" s="2" t="n"/>
      <c r="G6" s="2" t="n"/>
      <c r="H6" s="3" t="n"/>
    </row>
    <row r="7">
      <c r="A7" s="1" t="inlineStr">
        <is>
          <t>Periode (t)</t>
        </is>
      </c>
      <c r="B7" s="1" t="inlineStr">
        <is>
          <t>r_t</t>
        </is>
      </c>
      <c r="C7" s="1" t="inlineStr">
        <is>
          <t>Retensi kumulatif R_t</t>
        </is>
      </c>
      <c r="D7" s="1" t="inlineStr">
        <is>
          <t>Pelanggan hidup N_t</t>
        </is>
      </c>
      <c r="E7" s="1" t="inlineStr">
        <is>
          <t>Kontribusi profit C_t</t>
        </is>
      </c>
      <c r="F7" s="1" t="inlineStr">
        <is>
          <t>Faktor diskon DF_t</t>
        </is>
      </c>
      <c r="G7" s="1" t="inlineStr">
        <is>
          <t>PV kontribusi</t>
        </is>
      </c>
      <c r="H7" s="1" t="inlineStr">
        <is>
          <t>CLV kumulatif</t>
        </is>
      </c>
    </row>
    <row r="8">
      <c r="A8" s="5" t="n">
        <v>0</v>
      </c>
      <c r="B8" s="5" t="inlineStr">
        <is>
          <t>-</t>
        </is>
      </c>
      <c r="C8" s="15" t="n">
        <v>1</v>
      </c>
      <c r="D8" s="16" t="n">
        <v>1000</v>
      </c>
      <c r="E8" s="17" t="n">
        <v>50000000</v>
      </c>
      <c r="F8" s="18" t="n">
        <v>1</v>
      </c>
      <c r="G8" s="17" t="n">
        <v>50000000</v>
      </c>
      <c r="H8" s="19" t="n">
        <v>50000000</v>
      </c>
    </row>
    <row r="9">
      <c r="A9" s="5" t="n">
        <v>1</v>
      </c>
      <c r="B9" s="5" t="inlineStr">
        <is>
          <t>80%</t>
        </is>
      </c>
      <c r="C9" s="15" t="n">
        <v>0.8</v>
      </c>
      <c r="D9" s="16" t="n">
        <v>800</v>
      </c>
      <c r="E9" s="17" t="n">
        <v>40000000</v>
      </c>
      <c r="F9" s="18" t="n">
        <v>0.909091</v>
      </c>
      <c r="G9" s="17" t="n">
        <v>36363636.36</v>
      </c>
      <c r="H9" s="19" t="n">
        <v>86363636.36</v>
      </c>
    </row>
    <row r="10">
      <c r="A10" s="5" t="n">
        <v>2</v>
      </c>
      <c r="B10" s="5" t="inlineStr">
        <is>
          <t>75%</t>
        </is>
      </c>
      <c r="C10" s="15" t="n">
        <v>0.6</v>
      </c>
      <c r="D10" s="16" t="n">
        <v>600</v>
      </c>
      <c r="E10" s="17" t="n">
        <v>30000000</v>
      </c>
      <c r="F10" s="18" t="n">
        <v>0.826446</v>
      </c>
      <c r="G10" s="17" t="n">
        <v>24793388.43</v>
      </c>
      <c r="H10" s="19" t="n">
        <v>111157024.79</v>
      </c>
    </row>
    <row r="11">
      <c r="A11" s="5" t="n">
        <v>3</v>
      </c>
      <c r="B11" s="5" t="inlineStr">
        <is>
          <t>70%</t>
        </is>
      </c>
      <c r="C11" s="15" t="n">
        <v>0.42</v>
      </c>
      <c r="D11" s="16" t="n">
        <v>420</v>
      </c>
      <c r="E11" s="17" t="n">
        <v>21000000</v>
      </c>
      <c r="F11" s="18" t="n">
        <v>0.751315</v>
      </c>
      <c r="G11" s="17" t="n">
        <v>15777610.82</v>
      </c>
      <c r="H11" s="19" t="n">
        <v>126934635.61</v>
      </c>
    </row>
    <row r="12"/>
    <row r="13">
      <c r="A13" s="4" t="inlineStr">
        <is>
          <t>Turunan Angka per Periode (arithmetic penuh, dari nol)</t>
        </is>
      </c>
      <c r="B13" s="2" t="n"/>
      <c r="C13" s="2" t="n"/>
      <c r="D13" s="2" t="n"/>
      <c r="E13" s="2" t="n"/>
      <c r="F13" s="2" t="n"/>
      <c r="G13" s="2" t="n"/>
      <c r="H13" s="3" t="n"/>
    </row>
    <row r="14" ht="28" customHeight="1">
      <c r="A14" s="5" t="inlineStr">
        <is>
          <t>t=0 (akuisisi): R_0 = 1 (definisi — seluruh kohort masih utuh, belum ada periode retensi berlaku) -&gt; N_0 = 1.000 x 1 = 1.000 -&gt; C_0 = 1.000 x Rp50.000 = Rp50.000.000 -&gt; DF_0 = 1/(1,10)^0 = 1 -&gt; PV_0 = Rp50.000.000 x 1 = Rp50.000.000</t>
        </is>
      </c>
      <c r="B14" s="2" t="n"/>
      <c r="C14" s="2" t="n"/>
      <c r="D14" s="2" t="n"/>
      <c r="E14" s="2" t="n"/>
      <c r="F14" s="2" t="n"/>
      <c r="G14" s="2" t="n"/>
      <c r="H14" s="3" t="n"/>
    </row>
    <row r="15" ht="28" customHeight="1">
      <c r="A15" s="5" t="inlineStr">
        <is>
          <t>t=1: R_1 = R_0 x r_1 = 1 x 0,80 = 0,80 -&gt; N_1 = 1.000 x 0,80 = 800 -&gt; C_1 = 800 x Rp50.000 = Rp40.000.000 -&gt; DF_1 = 1/(1,10)^1 = 0,909091 -&gt; PV_1 = Rp40.000.000 x 0,909091 = Rp36.363.636</t>
        </is>
      </c>
      <c r="B15" s="2" t="n"/>
      <c r="C15" s="2" t="n"/>
      <c r="D15" s="2" t="n"/>
      <c r="E15" s="2" t="n"/>
      <c r="F15" s="2" t="n"/>
      <c r="G15" s="2" t="n"/>
      <c r="H15" s="3" t="n"/>
    </row>
    <row r="16" ht="28" customHeight="1">
      <c r="A16" s="5" t="inlineStr">
        <is>
          <t>t=2: R_2 = R_1 x r_2 = 0,80 x 0,75 = 0,60 -&gt; N_2 = 1.000 x 0,60 = 600 -&gt; C_2 = 600 x Rp50.000 = Rp30.000.000 -&gt; DF_2 = 1/(1,10)^2 = 0,826446 -&gt; PV_2 = Rp30.000.000 x 0,826446 = Rp24.793.388</t>
        </is>
      </c>
      <c r="B16" s="2" t="n"/>
      <c r="C16" s="2" t="n"/>
      <c r="D16" s="2" t="n"/>
      <c r="E16" s="2" t="n"/>
      <c r="F16" s="2" t="n"/>
      <c r="G16" s="2" t="n"/>
      <c r="H16" s="3" t="n"/>
    </row>
    <row r="17" ht="28" customHeight="1">
      <c r="A17" s="5" t="inlineStr">
        <is>
          <t>t=3: R_3 = R_2 x r_3 = 0,60 x 0,70 = 0,42 -&gt; N_3 = 1.000 x 0,42 = 420 -&gt; C_3 = 420 x Rp50.000 = Rp21.000.000 -&gt; DF_3 = 1/(1,10)^3 = 0,751315 -&gt; PV_3 = Rp21.000.000 x 0,751315 = Rp15.777.611</t>
        </is>
      </c>
      <c r="B17" s="2" t="n"/>
      <c r="C17" s="2" t="n"/>
      <c r="D17" s="2" t="n"/>
      <c r="E17" s="2" t="n"/>
      <c r="F17" s="2" t="n"/>
      <c r="G17" s="2" t="n"/>
      <c r="H17" s="3" t="n"/>
    </row>
    <row r="18"/>
    <row r="19" ht="35" customHeight="1">
      <c r="A19" s="20" t="inlineStr">
        <is>
          <t>CLV kohort = SUM(PV_t, t=0..3) = Rp50.000.000 + Rp36.363.636 + Rp24.793.388 + Rp15.777.611 = Rp 126.934.636  |  CLV per pelanggan = Rp 126.934.636 / 1.000 = Rp 126.935</t>
        </is>
      </c>
    </row>
  </sheetData>
  <mergeCells count="10">
    <mergeCell ref="A4:H4"/>
    <mergeCell ref="A3:H3"/>
    <mergeCell ref="A15:H15"/>
    <mergeCell ref="A16:H16"/>
    <mergeCell ref="A13:H13"/>
    <mergeCell ref="A14:H14"/>
    <mergeCell ref="A19:H19"/>
    <mergeCell ref="A1:H1"/>
    <mergeCell ref="A6:H6"/>
    <mergeCell ref="A17:H17"/>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I22"/>
  <sheetViews>
    <sheetView workbookViewId="0">
      <selection activeCell="A1" sqref="A1"/>
    </sheetView>
  </sheetViews>
  <sheetFormatPr baseColWidth="8" defaultRowHeight="15"/>
  <cols>
    <col width="10" customWidth="1" min="1" max="1"/>
    <col width="14" customWidth="1" min="2" max="2"/>
    <col width="14" customWidth="1" min="3" max="3"/>
    <col width="16" customWidth="1" min="4" max="4"/>
    <col width="15" customWidth="1" min="5" max="5"/>
    <col width="18" customWidth="1" min="6" max="6"/>
    <col width="14" customWidth="1" min="7" max="7"/>
    <col width="16" customWidth="1" min="8" max="8"/>
    <col width="18" customWidth="1" min="9" max="9"/>
  </cols>
  <sheetData>
    <row r="1" ht="30" customHeight="1">
      <c r="A1" s="1" t="inlineStr">
        <is>
          <t>Kalkulasi Otomatis — Tabel Kohort Bertahap (Live)</t>
        </is>
      </c>
      <c r="B1" s="2" t="n"/>
      <c r="C1" s="2" t="n"/>
      <c r="D1" s="2" t="n"/>
      <c r="E1" s="2" t="n"/>
      <c r="F1" s="2" t="n"/>
      <c r="G1" s="2" t="n"/>
      <c r="H1" s="2" t="n"/>
      <c r="I1" s="3" t="n"/>
    </row>
    <row r="2" ht="35" customHeight="1">
      <c r="A2" s="5" t="inlineStr">
        <is>
          <t>Sumber data: DATA_ASUMSI. t=0 sampai 10 selalu dihitung, tapi hanya periode &lt;= horizon (DATA_ASUMSI!B11) yang masuk ke CLV kumulatif — baris di luar horizon tetap tampil (retensi kumulatif jalan terus) tapi 'CLV kumulatif' berhenti bertambah.</t>
        </is>
      </c>
      <c r="B2" s="2" t="n"/>
      <c r="C2" s="2" t="n"/>
      <c r="D2" s="2" t="n"/>
      <c r="E2" s="2" t="n"/>
      <c r="F2" s="2" t="n"/>
      <c r="G2" s="2" t="n"/>
      <c r="H2" s="2" t="n"/>
      <c r="I2" s="3" t="n"/>
    </row>
    <row r="3"/>
    <row r="4"/>
    <row r="5">
      <c r="A5" s="1" t="inlineStr">
        <is>
          <t>Periode (t)</t>
        </is>
      </c>
      <c r="B5" s="1" t="inlineStr">
        <is>
          <t>Aktif? (t&lt;=horizon)</t>
        </is>
      </c>
      <c r="C5" s="1" t="inlineStr">
        <is>
          <t>Retensi periode r_t</t>
        </is>
      </c>
      <c r="D5" s="1" t="inlineStr">
        <is>
          <t>Retensi kumulatif R_t</t>
        </is>
      </c>
      <c r="E5" s="1" t="inlineStr">
        <is>
          <t>Pelanggan hidup N_t</t>
        </is>
      </c>
      <c r="F5" s="1" t="inlineStr">
        <is>
          <t>Kontribusi profit C_t (Rp)</t>
        </is>
      </c>
      <c r="G5" s="1" t="inlineStr">
        <is>
          <t>Faktor diskon DF_t</t>
        </is>
      </c>
      <c r="H5" s="1" t="inlineStr">
        <is>
          <t>PV kontribusi (Rp)</t>
        </is>
      </c>
      <c r="I5" s="1" t="inlineStr">
        <is>
          <t>CLV kumulatif (Rp)</t>
        </is>
      </c>
    </row>
    <row r="6">
      <c r="A6" s="5" t="n">
        <v>0</v>
      </c>
      <c r="B6" s="5">
        <f>IF(A6&lt;=DATA_ASUMSI!$B$11,1,0)</f>
        <v/>
      </c>
      <c r="C6" s="5" t="inlineStr">
        <is>
          <t>-</t>
        </is>
      </c>
      <c r="D6" s="21" t="n">
        <v>1</v>
      </c>
      <c r="E6" s="16">
        <f>DATA_ASUMSI!$B$8*D6</f>
        <v/>
      </c>
      <c r="F6" s="17">
        <f>E6*DATA_ASUMSI!$B$9</f>
        <v/>
      </c>
      <c r="G6" s="18">
        <f>1/(1+DATA_ASUMSI!$B$10)^A6</f>
        <v/>
      </c>
      <c r="H6" s="17">
        <f>F6*G6</f>
        <v/>
      </c>
      <c r="I6" s="19">
        <f>IF(B6=1,H6,0)</f>
        <v/>
      </c>
    </row>
    <row r="7">
      <c r="A7" s="5" t="n">
        <v>1</v>
      </c>
      <c r="B7" s="5">
        <f>IF(A7&lt;=DATA_ASUMSI!$B$11,1,0)</f>
        <v/>
      </c>
      <c r="C7" s="14">
        <f>DATA_ASUMSI!$B$15</f>
        <v/>
      </c>
      <c r="D7" s="21">
        <f>D6*C7</f>
        <v/>
      </c>
      <c r="E7" s="16">
        <f>DATA_ASUMSI!$B$8*D7</f>
        <v/>
      </c>
      <c r="F7" s="17">
        <f>E7*DATA_ASUMSI!$B$9</f>
        <v/>
      </c>
      <c r="G7" s="18">
        <f>1/(1+DATA_ASUMSI!$B$10)^A7</f>
        <v/>
      </c>
      <c r="H7" s="17">
        <f>F7*G7</f>
        <v/>
      </c>
      <c r="I7" s="19">
        <f>IF(B7=1,I6+H7,I6)</f>
        <v/>
      </c>
    </row>
    <row r="8">
      <c r="A8" s="5" t="n">
        <v>2</v>
      </c>
      <c r="B8" s="5">
        <f>IF(A8&lt;=DATA_ASUMSI!$B$11,1,0)</f>
        <v/>
      </c>
      <c r="C8" s="14">
        <f>DATA_ASUMSI!$B$16</f>
        <v/>
      </c>
      <c r="D8" s="21">
        <f>D7*C8</f>
        <v/>
      </c>
      <c r="E8" s="16">
        <f>DATA_ASUMSI!$B$8*D8</f>
        <v/>
      </c>
      <c r="F8" s="17">
        <f>E8*DATA_ASUMSI!$B$9</f>
        <v/>
      </c>
      <c r="G8" s="18">
        <f>1/(1+DATA_ASUMSI!$B$10)^A8</f>
        <v/>
      </c>
      <c r="H8" s="17">
        <f>F8*G8</f>
        <v/>
      </c>
      <c r="I8" s="19">
        <f>IF(B8=1,I7+H8,I7)</f>
        <v/>
      </c>
    </row>
    <row r="9">
      <c r="A9" s="5" t="n">
        <v>3</v>
      </c>
      <c r="B9" s="5">
        <f>IF(A9&lt;=DATA_ASUMSI!$B$11,1,0)</f>
        <v/>
      </c>
      <c r="C9" s="14">
        <f>DATA_ASUMSI!$B$17</f>
        <v/>
      </c>
      <c r="D9" s="21">
        <f>D8*C9</f>
        <v/>
      </c>
      <c r="E9" s="16">
        <f>DATA_ASUMSI!$B$8*D9</f>
        <v/>
      </c>
      <c r="F9" s="17">
        <f>E9*DATA_ASUMSI!$B$9</f>
        <v/>
      </c>
      <c r="G9" s="18">
        <f>1/(1+DATA_ASUMSI!$B$10)^A9</f>
        <v/>
      </c>
      <c r="H9" s="17">
        <f>F9*G9</f>
        <v/>
      </c>
      <c r="I9" s="19">
        <f>IF(B9=1,I8+H9,I8)</f>
        <v/>
      </c>
    </row>
    <row r="10">
      <c r="A10" s="5" t="n">
        <v>4</v>
      </c>
      <c r="B10" s="5">
        <f>IF(A10&lt;=DATA_ASUMSI!$B$11,1,0)</f>
        <v/>
      </c>
      <c r="C10" s="14">
        <f>DATA_ASUMSI!$B$18</f>
        <v/>
      </c>
      <c r="D10" s="21">
        <f>D9*C10</f>
        <v/>
      </c>
      <c r="E10" s="16">
        <f>DATA_ASUMSI!$B$8*D10</f>
        <v/>
      </c>
      <c r="F10" s="17">
        <f>E10*DATA_ASUMSI!$B$9</f>
        <v/>
      </c>
      <c r="G10" s="18">
        <f>1/(1+DATA_ASUMSI!$B$10)^A10</f>
        <v/>
      </c>
      <c r="H10" s="17">
        <f>F10*G10</f>
        <v/>
      </c>
      <c r="I10" s="19">
        <f>IF(B10=1,I9+H10,I9)</f>
        <v/>
      </c>
    </row>
    <row r="11">
      <c r="A11" s="5" t="n">
        <v>5</v>
      </c>
      <c r="B11" s="5">
        <f>IF(A11&lt;=DATA_ASUMSI!$B$11,1,0)</f>
        <v/>
      </c>
      <c r="C11" s="14">
        <f>DATA_ASUMSI!$B$19</f>
        <v/>
      </c>
      <c r="D11" s="21">
        <f>D10*C11</f>
        <v/>
      </c>
      <c r="E11" s="16">
        <f>DATA_ASUMSI!$B$8*D11</f>
        <v/>
      </c>
      <c r="F11" s="17">
        <f>E11*DATA_ASUMSI!$B$9</f>
        <v/>
      </c>
      <c r="G11" s="18">
        <f>1/(1+DATA_ASUMSI!$B$10)^A11</f>
        <v/>
      </c>
      <c r="H11" s="17">
        <f>F11*G11</f>
        <v/>
      </c>
      <c r="I11" s="19">
        <f>IF(B11=1,I10+H11,I10)</f>
        <v/>
      </c>
    </row>
    <row r="12">
      <c r="A12" s="5" t="n">
        <v>6</v>
      </c>
      <c r="B12" s="5">
        <f>IF(A12&lt;=DATA_ASUMSI!$B$11,1,0)</f>
        <v/>
      </c>
      <c r="C12" s="14">
        <f>DATA_ASUMSI!$B$20</f>
        <v/>
      </c>
      <c r="D12" s="21">
        <f>D11*C12</f>
        <v/>
      </c>
      <c r="E12" s="16">
        <f>DATA_ASUMSI!$B$8*D12</f>
        <v/>
      </c>
      <c r="F12" s="17">
        <f>E12*DATA_ASUMSI!$B$9</f>
        <v/>
      </c>
      <c r="G12" s="18">
        <f>1/(1+DATA_ASUMSI!$B$10)^A12</f>
        <v/>
      </c>
      <c r="H12" s="17">
        <f>F12*G12</f>
        <v/>
      </c>
      <c r="I12" s="19">
        <f>IF(B12=1,I11+H12,I11)</f>
        <v/>
      </c>
    </row>
    <row r="13">
      <c r="A13" s="5" t="n">
        <v>7</v>
      </c>
      <c r="B13" s="5">
        <f>IF(A13&lt;=DATA_ASUMSI!$B$11,1,0)</f>
        <v/>
      </c>
      <c r="C13" s="14">
        <f>DATA_ASUMSI!$B$21</f>
        <v/>
      </c>
      <c r="D13" s="21">
        <f>D12*C13</f>
        <v/>
      </c>
      <c r="E13" s="16">
        <f>DATA_ASUMSI!$B$8*D13</f>
        <v/>
      </c>
      <c r="F13" s="17">
        <f>E13*DATA_ASUMSI!$B$9</f>
        <v/>
      </c>
      <c r="G13" s="18">
        <f>1/(1+DATA_ASUMSI!$B$10)^A13</f>
        <v/>
      </c>
      <c r="H13" s="17">
        <f>F13*G13</f>
        <v/>
      </c>
      <c r="I13" s="19">
        <f>IF(B13=1,I12+H13,I12)</f>
        <v/>
      </c>
    </row>
    <row r="14">
      <c r="A14" s="5" t="n">
        <v>8</v>
      </c>
      <c r="B14" s="5">
        <f>IF(A14&lt;=DATA_ASUMSI!$B$11,1,0)</f>
        <v/>
      </c>
      <c r="C14" s="14">
        <f>DATA_ASUMSI!$B$22</f>
        <v/>
      </c>
      <c r="D14" s="21">
        <f>D13*C14</f>
        <v/>
      </c>
      <c r="E14" s="16">
        <f>DATA_ASUMSI!$B$8*D14</f>
        <v/>
      </c>
      <c r="F14" s="17">
        <f>E14*DATA_ASUMSI!$B$9</f>
        <v/>
      </c>
      <c r="G14" s="18">
        <f>1/(1+DATA_ASUMSI!$B$10)^A14</f>
        <v/>
      </c>
      <c r="H14" s="17">
        <f>F14*G14</f>
        <v/>
      </c>
      <c r="I14" s="19">
        <f>IF(B14=1,I13+H14,I13)</f>
        <v/>
      </c>
    </row>
    <row r="15">
      <c r="A15" s="5" t="n">
        <v>9</v>
      </c>
      <c r="B15" s="5">
        <f>IF(A15&lt;=DATA_ASUMSI!$B$11,1,0)</f>
        <v/>
      </c>
      <c r="C15" s="14">
        <f>DATA_ASUMSI!$B$23</f>
        <v/>
      </c>
      <c r="D15" s="21">
        <f>D14*C15</f>
        <v/>
      </c>
      <c r="E15" s="16">
        <f>DATA_ASUMSI!$B$8*D15</f>
        <v/>
      </c>
      <c r="F15" s="17">
        <f>E15*DATA_ASUMSI!$B$9</f>
        <v/>
      </c>
      <c r="G15" s="18">
        <f>1/(1+DATA_ASUMSI!$B$10)^A15</f>
        <v/>
      </c>
      <c r="H15" s="17">
        <f>F15*G15</f>
        <v/>
      </c>
      <c r="I15" s="19">
        <f>IF(B15=1,I14+H15,I14)</f>
        <v/>
      </c>
    </row>
    <row r="16">
      <c r="A16" s="5" t="n">
        <v>10</v>
      </c>
      <c r="B16" s="5">
        <f>IF(A16&lt;=DATA_ASUMSI!$B$11,1,0)</f>
        <v/>
      </c>
      <c r="C16" s="14">
        <f>DATA_ASUMSI!$B$24</f>
        <v/>
      </c>
      <c r="D16" s="21">
        <f>D15*C16</f>
        <v/>
      </c>
      <c r="E16" s="16">
        <f>DATA_ASUMSI!$B$8*D16</f>
        <v/>
      </c>
      <c r="F16" s="17">
        <f>E16*DATA_ASUMSI!$B$9</f>
        <v/>
      </c>
      <c r="G16" s="18">
        <f>1/(1+DATA_ASUMSI!$B$10)^A16</f>
        <v/>
      </c>
      <c r="H16" s="17">
        <f>F16*G16</f>
        <v/>
      </c>
      <c r="I16" s="19">
        <f>IF(B16=1,I15+H16,I15)</f>
        <v/>
      </c>
    </row>
    <row r="17"/>
    <row r="18">
      <c r="A18" s="6" t="inlineStr">
        <is>
          <t>Total CLV Kohort (live)</t>
        </is>
      </c>
      <c r="B18" s="19">
        <f>I16</f>
        <v/>
      </c>
    </row>
    <row r="19">
      <c r="A19" s="6" t="inlineStr">
        <is>
          <t>CLV per Pelanggan (rata-rata, live)</t>
        </is>
      </c>
      <c r="B19" s="19">
        <f>B18/DATA_ASUMSI!$B$8</f>
        <v/>
      </c>
    </row>
    <row r="20"/>
    <row r="21">
      <c r="A21" s="4" t="inlineStr">
        <is>
          <t>Interpretasi Otomatis</t>
        </is>
      </c>
      <c r="B21" s="2" t="n"/>
      <c r="C21" s="2" t="n"/>
      <c r="D21" s="2" t="n"/>
      <c r="E21" s="2" t="n"/>
      <c r="F21" s="2" t="n"/>
      <c r="G21" s="2" t="n"/>
      <c r="H21" s="2" t="n"/>
      <c r="I21" s="3" t="n"/>
    </row>
    <row r="22" ht="30" customHeight="1">
      <c r="A22" s="8" t="inlineStr">
        <is>
          <t>="Dengan horizon "&amp;DATA_ASUMSI!$B$11&amp;" periode, kohort awal "&amp;TEXT(DATA_ASUMSI!$B$8,"#,##0")&amp;" pelanggan menghasilkan CLV total "&amp;TEXT(B18,"\"Rp\" #,##0")&amp;", atau "&amp;TEXT(B19,"\"Rp\" #,##0")&amp;" per pelanggan."</t>
        </is>
      </c>
      <c r="B22" s="2" t="n"/>
      <c r="C22" s="2" t="n"/>
      <c r="D22" s="2" t="n"/>
      <c r="E22" s="2" t="n"/>
      <c r="F22" s="2" t="n"/>
      <c r="G22" s="2" t="n"/>
      <c r="H22" s="2" t="n"/>
      <c r="I22" s="3" t="n"/>
    </row>
  </sheetData>
  <mergeCells count="4">
    <mergeCell ref="A1:I1"/>
    <mergeCell ref="A21:I21"/>
    <mergeCell ref="A2:I2"/>
    <mergeCell ref="A22:I22"/>
  </mergeCells>
  <pageMargins left="0.75" right="0.75" top="1" bottom="1" header="0.5" footer="0.5"/>
  <drawing xmlns:r="http://schemas.openxmlformats.org/officeDocument/2006/relationships" r:id="rId1"/>
</worksheet>
</file>

<file path=xl/worksheets/sheet7.xml><?xml version="1.0" encoding="utf-8"?>
<worksheet xmlns="http://schemas.openxmlformats.org/spreadsheetml/2006/main">
  <sheetPr>
    <outlinePr summaryBelow="1" summaryRight="1"/>
    <pageSetUpPr/>
  </sheetPr>
  <dimension ref="A1:F51"/>
  <sheetViews>
    <sheetView workbookViewId="0">
      <selection activeCell="A1" sqref="A1"/>
    </sheetView>
  </sheetViews>
  <sheetFormatPr baseColWidth="8" defaultRowHeight="15"/>
  <cols>
    <col width="30" customWidth="1" min="1" max="1"/>
    <col width="15" customWidth="1" min="2" max="2"/>
    <col width="15" customWidth="1" min="3" max="3"/>
    <col width="15" customWidth="1" min="4" max="4"/>
    <col width="15" customWidth="1" min="5" max="5"/>
    <col width="15" customWidth="1" min="6" max="6"/>
  </cols>
  <sheetData>
    <row r="1" ht="30" customHeight="1">
      <c r="A1" s="1" t="inlineStr">
        <is>
          <t>Sensitivitas: CLV Kohort terhadap Retensi dan Diskon</t>
        </is>
      </c>
      <c r="B1" s="2" t="n"/>
      <c r="C1" s="2" t="n"/>
      <c r="D1" s="2" t="n"/>
      <c r="E1" s="2" t="n"/>
      <c r="F1" s="3" t="n"/>
    </row>
    <row r="2" ht="45" customHeight="1">
      <c r="A2" s="5" t="inlineStr">
        <is>
          <t>Dua blok bantu di bawah menghitung ULANG retensi kumulatif (untuk 5 skenario offset retensi, poin persen seragam ke semua r_t) dan faktor diskon (untuk 5 skenario offset tingkat diskon) — semua formula hidup. Grid akhir menggabungkan keduanya via SUMPRODUCT supaya tiap sel grid = CLV kohort total pada kombinasi skenario itu, tanpa angka dicatat manual.</t>
        </is>
      </c>
      <c r="B2" s="2" t="n"/>
      <c r="C2" s="2" t="n"/>
      <c r="D2" s="2" t="n"/>
      <c r="E2" s="2" t="n"/>
      <c r="F2" s="3" t="n"/>
    </row>
    <row r="3"/>
    <row r="4"/>
    <row r="5">
      <c r="A5" s="4" t="inlineStr">
        <is>
          <t>Blok Bantu 1 — Retensi Kumulatif R_t per Skenario Offset Retensi (live)</t>
        </is>
      </c>
      <c r="B5" s="2" t="n"/>
      <c r="C5" s="2" t="n"/>
      <c r="D5" s="2" t="n"/>
      <c r="E5" s="2" t="n"/>
      <c r="F5" s="3" t="n"/>
    </row>
    <row r="6">
      <c r="A6" s="6" t="inlineStr">
        <is>
          <t>Offset retensi (poin persen, editable)</t>
        </is>
      </c>
      <c r="B6" s="22" t="n">
        <v>-0.1</v>
      </c>
      <c r="C6" s="22" t="n">
        <v>-0.05</v>
      </c>
      <c r="D6" s="22" t="n">
        <v>0</v>
      </c>
      <c r="E6" s="22" t="n">
        <v>0.05</v>
      </c>
      <c r="F6" s="22" t="n">
        <v>0.1</v>
      </c>
    </row>
    <row r="7">
      <c r="A7" s="1" t="inlineStr">
        <is>
          <t>Periode (t)</t>
        </is>
      </c>
      <c r="B7" s="1">
        <f>"Skenario "&amp;TEXT(B6,"+0%;-0%;0%")</f>
        <v/>
      </c>
      <c r="C7" s="1">
        <f>"Skenario "&amp;TEXT(C6,"+0%;-0%;0%")</f>
        <v/>
      </c>
      <c r="D7" s="1">
        <f>"Skenario "&amp;TEXT(D6,"+0%;-0%;0%")</f>
        <v/>
      </c>
      <c r="E7" s="1">
        <f>"Skenario "&amp;TEXT(E6,"+0%;-0%;0%")</f>
        <v/>
      </c>
      <c r="F7" s="1">
        <f>"Skenario "&amp;TEXT(F6,"+0%;-0%;0%")</f>
        <v/>
      </c>
    </row>
    <row r="8">
      <c r="A8" s="5" t="n">
        <v>0</v>
      </c>
      <c r="B8" s="15" t="n">
        <v>1</v>
      </c>
      <c r="C8" s="15" t="n">
        <v>1</v>
      </c>
      <c r="D8" s="15" t="n">
        <v>1</v>
      </c>
      <c r="E8" s="15" t="n">
        <v>1</v>
      </c>
      <c r="F8" s="15" t="n">
        <v>1</v>
      </c>
    </row>
    <row r="9">
      <c r="A9" s="5" t="n">
        <v>1</v>
      </c>
      <c r="B9" s="15">
        <f>B8*MIN(0.99,MAX(0.01,DATA_ASUMSI!$B$15+B$6))</f>
        <v/>
      </c>
      <c r="C9" s="15">
        <f>C8*MIN(0.99,MAX(0.01,DATA_ASUMSI!$B$15+C$6))</f>
        <v/>
      </c>
      <c r="D9" s="15">
        <f>D8*MIN(0.99,MAX(0.01,DATA_ASUMSI!$B$15+D$6))</f>
        <v/>
      </c>
      <c r="E9" s="15">
        <f>E8*MIN(0.99,MAX(0.01,DATA_ASUMSI!$B$15+E$6))</f>
        <v/>
      </c>
      <c r="F9" s="15">
        <f>F8*MIN(0.99,MAX(0.01,DATA_ASUMSI!$B$15+F$6))</f>
        <v/>
      </c>
    </row>
    <row r="10">
      <c r="A10" s="5" t="n">
        <v>2</v>
      </c>
      <c r="B10" s="15">
        <f>B9*MIN(0.99,MAX(0.01,DATA_ASUMSI!$B$16+B$6))</f>
        <v/>
      </c>
      <c r="C10" s="15">
        <f>C9*MIN(0.99,MAX(0.01,DATA_ASUMSI!$B$16+C$6))</f>
        <v/>
      </c>
      <c r="D10" s="15">
        <f>D9*MIN(0.99,MAX(0.01,DATA_ASUMSI!$B$16+D$6))</f>
        <v/>
      </c>
      <c r="E10" s="15">
        <f>E9*MIN(0.99,MAX(0.01,DATA_ASUMSI!$B$16+E$6))</f>
        <v/>
      </c>
      <c r="F10" s="15">
        <f>F9*MIN(0.99,MAX(0.01,DATA_ASUMSI!$B$16+F$6))</f>
        <v/>
      </c>
    </row>
    <row r="11">
      <c r="A11" s="5" t="n">
        <v>3</v>
      </c>
      <c r="B11" s="15">
        <f>B10*MIN(0.99,MAX(0.01,DATA_ASUMSI!$B$17+B$6))</f>
        <v/>
      </c>
      <c r="C11" s="15">
        <f>C10*MIN(0.99,MAX(0.01,DATA_ASUMSI!$B$17+C$6))</f>
        <v/>
      </c>
      <c r="D11" s="15">
        <f>D10*MIN(0.99,MAX(0.01,DATA_ASUMSI!$B$17+D$6))</f>
        <v/>
      </c>
      <c r="E11" s="15">
        <f>E10*MIN(0.99,MAX(0.01,DATA_ASUMSI!$B$17+E$6))</f>
        <v/>
      </c>
      <c r="F11" s="15">
        <f>F10*MIN(0.99,MAX(0.01,DATA_ASUMSI!$B$17+F$6))</f>
        <v/>
      </c>
    </row>
    <row r="12">
      <c r="A12" s="5" t="n">
        <v>4</v>
      </c>
      <c r="B12" s="15">
        <f>B11*MIN(0.99,MAX(0.01,DATA_ASUMSI!$B$18+B$6))</f>
        <v/>
      </c>
      <c r="C12" s="15">
        <f>C11*MIN(0.99,MAX(0.01,DATA_ASUMSI!$B$18+C$6))</f>
        <v/>
      </c>
      <c r="D12" s="15">
        <f>D11*MIN(0.99,MAX(0.01,DATA_ASUMSI!$B$18+D$6))</f>
        <v/>
      </c>
      <c r="E12" s="15">
        <f>E11*MIN(0.99,MAX(0.01,DATA_ASUMSI!$B$18+E$6))</f>
        <v/>
      </c>
      <c r="F12" s="15">
        <f>F11*MIN(0.99,MAX(0.01,DATA_ASUMSI!$B$18+F$6))</f>
        <v/>
      </c>
    </row>
    <row r="13">
      <c r="A13" s="5" t="n">
        <v>5</v>
      </c>
      <c r="B13" s="15">
        <f>B12*MIN(0.99,MAX(0.01,DATA_ASUMSI!$B$19+B$6))</f>
        <v/>
      </c>
      <c r="C13" s="15">
        <f>C12*MIN(0.99,MAX(0.01,DATA_ASUMSI!$B$19+C$6))</f>
        <v/>
      </c>
      <c r="D13" s="15">
        <f>D12*MIN(0.99,MAX(0.01,DATA_ASUMSI!$B$19+D$6))</f>
        <v/>
      </c>
      <c r="E13" s="15">
        <f>E12*MIN(0.99,MAX(0.01,DATA_ASUMSI!$B$19+E$6))</f>
        <v/>
      </c>
      <c r="F13" s="15">
        <f>F12*MIN(0.99,MAX(0.01,DATA_ASUMSI!$B$19+F$6))</f>
        <v/>
      </c>
    </row>
    <row r="14">
      <c r="A14" s="5" t="n">
        <v>6</v>
      </c>
      <c r="B14" s="15">
        <f>B13*MIN(0.99,MAX(0.01,DATA_ASUMSI!$B$20+B$6))</f>
        <v/>
      </c>
      <c r="C14" s="15">
        <f>C13*MIN(0.99,MAX(0.01,DATA_ASUMSI!$B$20+C$6))</f>
        <v/>
      </c>
      <c r="D14" s="15">
        <f>D13*MIN(0.99,MAX(0.01,DATA_ASUMSI!$B$20+D$6))</f>
        <v/>
      </c>
      <c r="E14" s="15">
        <f>E13*MIN(0.99,MAX(0.01,DATA_ASUMSI!$B$20+E$6))</f>
        <v/>
      </c>
      <c r="F14" s="15">
        <f>F13*MIN(0.99,MAX(0.01,DATA_ASUMSI!$B$20+F$6))</f>
        <v/>
      </c>
    </row>
    <row r="15">
      <c r="A15" s="5" t="n">
        <v>7</v>
      </c>
      <c r="B15" s="15">
        <f>B14*MIN(0.99,MAX(0.01,DATA_ASUMSI!$B$21+B$6))</f>
        <v/>
      </c>
      <c r="C15" s="15">
        <f>C14*MIN(0.99,MAX(0.01,DATA_ASUMSI!$B$21+C$6))</f>
        <v/>
      </c>
      <c r="D15" s="15">
        <f>D14*MIN(0.99,MAX(0.01,DATA_ASUMSI!$B$21+D$6))</f>
        <v/>
      </c>
      <c r="E15" s="15">
        <f>E14*MIN(0.99,MAX(0.01,DATA_ASUMSI!$B$21+E$6))</f>
        <v/>
      </c>
      <c r="F15" s="15">
        <f>F14*MIN(0.99,MAX(0.01,DATA_ASUMSI!$B$21+F$6))</f>
        <v/>
      </c>
    </row>
    <row r="16">
      <c r="A16" s="5" t="n">
        <v>8</v>
      </c>
      <c r="B16" s="15">
        <f>B15*MIN(0.99,MAX(0.01,DATA_ASUMSI!$B$22+B$6))</f>
        <v/>
      </c>
      <c r="C16" s="15">
        <f>C15*MIN(0.99,MAX(0.01,DATA_ASUMSI!$B$22+C$6))</f>
        <v/>
      </c>
      <c r="D16" s="15">
        <f>D15*MIN(0.99,MAX(0.01,DATA_ASUMSI!$B$22+D$6))</f>
        <v/>
      </c>
      <c r="E16" s="15">
        <f>E15*MIN(0.99,MAX(0.01,DATA_ASUMSI!$B$22+E$6))</f>
        <v/>
      </c>
      <c r="F16" s="15">
        <f>F15*MIN(0.99,MAX(0.01,DATA_ASUMSI!$B$22+F$6))</f>
        <v/>
      </c>
    </row>
    <row r="17">
      <c r="A17" s="5" t="n">
        <v>9</v>
      </c>
      <c r="B17" s="15">
        <f>B16*MIN(0.99,MAX(0.01,DATA_ASUMSI!$B$23+B$6))</f>
        <v/>
      </c>
      <c r="C17" s="15">
        <f>C16*MIN(0.99,MAX(0.01,DATA_ASUMSI!$B$23+C$6))</f>
        <v/>
      </c>
      <c r="D17" s="15">
        <f>D16*MIN(0.99,MAX(0.01,DATA_ASUMSI!$B$23+D$6))</f>
        <v/>
      </c>
      <c r="E17" s="15">
        <f>E16*MIN(0.99,MAX(0.01,DATA_ASUMSI!$B$23+E$6))</f>
        <v/>
      </c>
      <c r="F17" s="15">
        <f>F16*MIN(0.99,MAX(0.01,DATA_ASUMSI!$B$23+F$6))</f>
        <v/>
      </c>
    </row>
    <row r="18">
      <c r="A18" s="5" t="n">
        <v>10</v>
      </c>
      <c r="B18" s="15">
        <f>B17*MIN(0.99,MAX(0.01,DATA_ASUMSI!$B$24+B$6))</f>
        <v/>
      </c>
      <c r="C18" s="15">
        <f>C17*MIN(0.99,MAX(0.01,DATA_ASUMSI!$B$24+C$6))</f>
        <v/>
      </c>
      <c r="D18" s="15">
        <f>D17*MIN(0.99,MAX(0.01,DATA_ASUMSI!$B$24+D$6))</f>
        <v/>
      </c>
      <c r="E18" s="15">
        <f>E17*MIN(0.99,MAX(0.01,DATA_ASUMSI!$B$24+E$6))</f>
        <v/>
      </c>
      <c r="F18" s="15">
        <f>F17*MIN(0.99,MAX(0.01,DATA_ASUMSI!$B$24+F$6))</f>
        <v/>
      </c>
    </row>
    <row r="19"/>
    <row r="20">
      <c r="A20" s="4" t="inlineStr">
        <is>
          <t>Blok Bantu 2 — Faktor Diskon DF_t per Skenario Offset Diskon (live)</t>
        </is>
      </c>
      <c r="B20" s="2" t="n"/>
      <c r="C20" s="2" t="n"/>
      <c r="D20" s="2" t="n"/>
      <c r="E20" s="2" t="n"/>
      <c r="F20" s="3" t="n"/>
    </row>
    <row r="21">
      <c r="A21" s="6" t="inlineStr">
        <is>
          <t>Offset diskon (poin persen, editable)</t>
        </is>
      </c>
      <c r="B21" s="22" t="n">
        <v>-0.04</v>
      </c>
      <c r="C21" s="22" t="n">
        <v>-0.02</v>
      </c>
      <c r="D21" s="22" t="n">
        <v>0</v>
      </c>
      <c r="E21" s="22" t="n">
        <v>0.02</v>
      </c>
      <c r="F21" s="22" t="n">
        <v>0.04</v>
      </c>
    </row>
    <row r="22">
      <c r="A22" s="1" t="inlineStr">
        <is>
          <t>Periode (t)</t>
        </is>
      </c>
      <c r="B22" s="1">
        <f>"Skenario "&amp;TEXT(B21,"+0%;-0%;0%")</f>
        <v/>
      </c>
      <c r="C22" s="1">
        <f>"Skenario "&amp;TEXT(C21,"+0%;-0%;0%")</f>
        <v/>
      </c>
      <c r="D22" s="1">
        <f>"Skenario "&amp;TEXT(D21,"+0%;-0%;0%")</f>
        <v/>
      </c>
      <c r="E22" s="1">
        <f>"Skenario "&amp;TEXT(E21,"+0%;-0%;0%")</f>
        <v/>
      </c>
      <c r="F22" s="1">
        <f>"Skenario "&amp;TEXT(F21,"+0%;-0%;0%")</f>
        <v/>
      </c>
    </row>
    <row r="23">
      <c r="A23" s="5" t="n">
        <v>0</v>
      </c>
      <c r="B23" s="18" t="n">
        <v>1</v>
      </c>
      <c r="C23" s="18" t="n">
        <v>1</v>
      </c>
      <c r="D23" s="18" t="n">
        <v>1</v>
      </c>
      <c r="E23" s="18" t="n">
        <v>1</v>
      </c>
      <c r="F23" s="18" t="n">
        <v>1</v>
      </c>
    </row>
    <row r="24">
      <c r="A24" s="5" t="n">
        <v>1</v>
      </c>
      <c r="B24" s="18">
        <f>1/(1+MAX(0.001,DATA_ASUMSI!$B$10+B$21))^A24</f>
        <v/>
      </c>
      <c r="C24" s="18">
        <f>1/(1+MAX(0.001,DATA_ASUMSI!$B$10+C$21))^A24</f>
        <v/>
      </c>
      <c r="D24" s="18">
        <f>1/(1+MAX(0.001,DATA_ASUMSI!$B$10+D$21))^A24</f>
        <v/>
      </c>
      <c r="E24" s="18">
        <f>1/(1+MAX(0.001,DATA_ASUMSI!$B$10+E$21))^A24</f>
        <v/>
      </c>
      <c r="F24" s="18">
        <f>1/(1+MAX(0.001,DATA_ASUMSI!$B$10+F$21))^A24</f>
        <v/>
      </c>
    </row>
    <row r="25">
      <c r="A25" s="5" t="n">
        <v>2</v>
      </c>
      <c r="B25" s="18">
        <f>1/(1+MAX(0.001,DATA_ASUMSI!$B$10+B$21))^A25</f>
        <v/>
      </c>
      <c r="C25" s="18">
        <f>1/(1+MAX(0.001,DATA_ASUMSI!$B$10+C$21))^A25</f>
        <v/>
      </c>
      <c r="D25" s="18">
        <f>1/(1+MAX(0.001,DATA_ASUMSI!$B$10+D$21))^A25</f>
        <v/>
      </c>
      <c r="E25" s="18">
        <f>1/(1+MAX(0.001,DATA_ASUMSI!$B$10+E$21))^A25</f>
        <v/>
      </c>
      <c r="F25" s="18">
        <f>1/(1+MAX(0.001,DATA_ASUMSI!$B$10+F$21))^A25</f>
        <v/>
      </c>
    </row>
    <row r="26">
      <c r="A26" s="5" t="n">
        <v>3</v>
      </c>
      <c r="B26" s="18">
        <f>1/(1+MAX(0.001,DATA_ASUMSI!$B$10+B$21))^A26</f>
        <v/>
      </c>
      <c r="C26" s="18">
        <f>1/(1+MAX(0.001,DATA_ASUMSI!$B$10+C$21))^A26</f>
        <v/>
      </c>
      <c r="D26" s="18">
        <f>1/(1+MAX(0.001,DATA_ASUMSI!$B$10+D$21))^A26</f>
        <v/>
      </c>
      <c r="E26" s="18">
        <f>1/(1+MAX(0.001,DATA_ASUMSI!$B$10+E$21))^A26</f>
        <v/>
      </c>
      <c r="F26" s="18">
        <f>1/(1+MAX(0.001,DATA_ASUMSI!$B$10+F$21))^A26</f>
        <v/>
      </c>
    </row>
    <row r="27">
      <c r="A27" s="5" t="n">
        <v>4</v>
      </c>
      <c r="B27" s="18">
        <f>1/(1+MAX(0.001,DATA_ASUMSI!$B$10+B$21))^A27</f>
        <v/>
      </c>
      <c r="C27" s="18">
        <f>1/(1+MAX(0.001,DATA_ASUMSI!$B$10+C$21))^A27</f>
        <v/>
      </c>
      <c r="D27" s="18">
        <f>1/(1+MAX(0.001,DATA_ASUMSI!$B$10+D$21))^A27</f>
        <v/>
      </c>
      <c r="E27" s="18">
        <f>1/(1+MAX(0.001,DATA_ASUMSI!$B$10+E$21))^A27</f>
        <v/>
      </c>
      <c r="F27" s="18">
        <f>1/(1+MAX(0.001,DATA_ASUMSI!$B$10+F$21))^A27</f>
        <v/>
      </c>
    </row>
    <row r="28">
      <c r="A28" s="5" t="n">
        <v>5</v>
      </c>
      <c r="B28" s="18">
        <f>1/(1+MAX(0.001,DATA_ASUMSI!$B$10+B$21))^A28</f>
        <v/>
      </c>
      <c r="C28" s="18">
        <f>1/(1+MAX(0.001,DATA_ASUMSI!$B$10+C$21))^A28</f>
        <v/>
      </c>
      <c r="D28" s="18">
        <f>1/(1+MAX(0.001,DATA_ASUMSI!$B$10+D$21))^A28</f>
        <v/>
      </c>
      <c r="E28" s="18">
        <f>1/(1+MAX(0.001,DATA_ASUMSI!$B$10+E$21))^A28</f>
        <v/>
      </c>
      <c r="F28" s="18">
        <f>1/(1+MAX(0.001,DATA_ASUMSI!$B$10+F$21))^A28</f>
        <v/>
      </c>
    </row>
    <row r="29">
      <c r="A29" s="5" t="n">
        <v>6</v>
      </c>
      <c r="B29" s="18">
        <f>1/(1+MAX(0.001,DATA_ASUMSI!$B$10+B$21))^A29</f>
        <v/>
      </c>
      <c r="C29" s="18">
        <f>1/(1+MAX(0.001,DATA_ASUMSI!$B$10+C$21))^A29</f>
        <v/>
      </c>
      <c r="D29" s="18">
        <f>1/(1+MAX(0.001,DATA_ASUMSI!$B$10+D$21))^A29</f>
        <v/>
      </c>
      <c r="E29" s="18">
        <f>1/(1+MAX(0.001,DATA_ASUMSI!$B$10+E$21))^A29</f>
        <v/>
      </c>
      <c r="F29" s="18">
        <f>1/(1+MAX(0.001,DATA_ASUMSI!$B$10+F$21))^A29</f>
        <v/>
      </c>
    </row>
    <row r="30">
      <c r="A30" s="5" t="n">
        <v>7</v>
      </c>
      <c r="B30" s="18">
        <f>1/(1+MAX(0.001,DATA_ASUMSI!$B$10+B$21))^A30</f>
        <v/>
      </c>
      <c r="C30" s="18">
        <f>1/(1+MAX(0.001,DATA_ASUMSI!$B$10+C$21))^A30</f>
        <v/>
      </c>
      <c r="D30" s="18">
        <f>1/(1+MAX(0.001,DATA_ASUMSI!$B$10+D$21))^A30</f>
        <v/>
      </c>
      <c r="E30" s="18">
        <f>1/(1+MAX(0.001,DATA_ASUMSI!$B$10+E$21))^A30</f>
        <v/>
      </c>
      <c r="F30" s="18">
        <f>1/(1+MAX(0.001,DATA_ASUMSI!$B$10+F$21))^A30</f>
        <v/>
      </c>
    </row>
    <row r="31">
      <c r="A31" s="5" t="n">
        <v>8</v>
      </c>
      <c r="B31" s="18">
        <f>1/(1+MAX(0.001,DATA_ASUMSI!$B$10+B$21))^A31</f>
        <v/>
      </c>
      <c r="C31" s="18">
        <f>1/(1+MAX(0.001,DATA_ASUMSI!$B$10+C$21))^A31</f>
        <v/>
      </c>
      <c r="D31" s="18">
        <f>1/(1+MAX(0.001,DATA_ASUMSI!$B$10+D$21))^A31</f>
        <v/>
      </c>
      <c r="E31" s="18">
        <f>1/(1+MAX(0.001,DATA_ASUMSI!$B$10+E$21))^A31</f>
        <v/>
      </c>
      <c r="F31" s="18">
        <f>1/(1+MAX(0.001,DATA_ASUMSI!$B$10+F$21))^A31</f>
        <v/>
      </c>
    </row>
    <row r="32">
      <c r="A32" s="5" t="n">
        <v>9</v>
      </c>
      <c r="B32" s="18">
        <f>1/(1+MAX(0.001,DATA_ASUMSI!$B$10+B$21))^A32</f>
        <v/>
      </c>
      <c r="C32" s="18">
        <f>1/(1+MAX(0.001,DATA_ASUMSI!$B$10+C$21))^A32</f>
        <v/>
      </c>
      <c r="D32" s="18">
        <f>1/(1+MAX(0.001,DATA_ASUMSI!$B$10+D$21))^A32</f>
        <v/>
      </c>
      <c r="E32" s="18">
        <f>1/(1+MAX(0.001,DATA_ASUMSI!$B$10+E$21))^A32</f>
        <v/>
      </c>
      <c r="F32" s="18">
        <f>1/(1+MAX(0.001,DATA_ASUMSI!$B$10+F$21))^A32</f>
        <v/>
      </c>
    </row>
    <row r="33">
      <c r="A33" s="5" t="n">
        <v>10</v>
      </c>
      <c r="B33" s="18">
        <f>1/(1+MAX(0.001,DATA_ASUMSI!$B$10+B$21))^A33</f>
        <v/>
      </c>
      <c r="C33" s="18">
        <f>1/(1+MAX(0.001,DATA_ASUMSI!$B$10+C$21))^A33</f>
        <v/>
      </c>
      <c r="D33" s="18">
        <f>1/(1+MAX(0.001,DATA_ASUMSI!$B$10+D$21))^A33</f>
        <v/>
      </c>
      <c r="E33" s="18">
        <f>1/(1+MAX(0.001,DATA_ASUMSI!$B$10+E$21))^A33</f>
        <v/>
      </c>
      <c r="F33" s="18">
        <f>1/(1+MAX(0.001,DATA_ASUMSI!$B$10+F$21))^A33</f>
        <v/>
      </c>
    </row>
    <row r="34"/>
    <row r="35">
      <c r="A35" s="4" t="inlineStr">
        <is>
          <t>Grid Sensitivitas: CLV Kohort Total (Rp) — Retensi (baris) x Diskon (kolom), live</t>
        </is>
      </c>
      <c r="B35" s="2" t="n"/>
      <c r="C35" s="2" t="n"/>
      <c r="D35" s="2" t="n"/>
      <c r="E35" s="2" t="n"/>
      <c r="F35" s="3" t="n"/>
    </row>
    <row r="36">
      <c r="A36" s="1" t="inlineStr">
        <is>
          <t>Skenario Retensi \ Diskon</t>
        </is>
      </c>
      <c r="B36" s="1">
        <f>"Diskon "&amp;TEXT(B21,"+0%;-0%;0%")</f>
        <v/>
      </c>
      <c r="C36" s="1">
        <f>"Diskon "&amp;TEXT(C21,"+0%;-0%;0%")</f>
        <v/>
      </c>
      <c r="D36" s="1">
        <f>"Diskon "&amp;TEXT(D21,"+0%;-0%;0%")</f>
        <v/>
      </c>
      <c r="E36" s="1">
        <f>"Diskon "&amp;TEXT(E21,"+0%;-0%;0%")</f>
        <v/>
      </c>
      <c r="F36" s="1">
        <f>"Diskon "&amp;TEXT(F21,"+0%;-0%;0%")</f>
        <v/>
      </c>
    </row>
    <row r="37">
      <c r="A37" s="6">
        <f>"Retensi "&amp;TEXT(B6,"+0%;-0%;0%")</f>
        <v/>
      </c>
      <c r="B37" s="12">
        <f>DATA_ASUMSI!$B$8*DATA_ASUMSI!$B$9*SUMPRODUCT(KALKULASI_OTOMATIS!$B$6:$B$16,$B$8:$B$18,B$23:B$33)</f>
        <v/>
      </c>
      <c r="C37" s="12">
        <f>DATA_ASUMSI!$B$8*DATA_ASUMSI!$B$9*SUMPRODUCT(KALKULASI_OTOMATIS!$B$6:$B$16,$B$8:$B$18,C$23:C$33)</f>
        <v/>
      </c>
      <c r="D37" s="12">
        <f>DATA_ASUMSI!$B$8*DATA_ASUMSI!$B$9*SUMPRODUCT(KALKULASI_OTOMATIS!$B$6:$B$16,$B$8:$B$18,D$23:D$33)</f>
        <v/>
      </c>
      <c r="E37" s="12">
        <f>DATA_ASUMSI!$B$8*DATA_ASUMSI!$B$9*SUMPRODUCT(KALKULASI_OTOMATIS!$B$6:$B$16,$B$8:$B$18,E$23:E$33)</f>
        <v/>
      </c>
      <c r="F37" s="12">
        <f>DATA_ASUMSI!$B$8*DATA_ASUMSI!$B$9*SUMPRODUCT(KALKULASI_OTOMATIS!$B$6:$B$16,$B$8:$B$18,F$23:F$33)</f>
        <v/>
      </c>
    </row>
    <row r="38">
      <c r="A38" s="6">
        <f>"Retensi "&amp;TEXT(C6,"+0%;-0%;0%")</f>
        <v/>
      </c>
      <c r="B38" s="12">
        <f>DATA_ASUMSI!$B$8*DATA_ASUMSI!$B$9*SUMPRODUCT(KALKULASI_OTOMATIS!$B$6:$B$16,$C$8:$C$18,B$23:B$33)</f>
        <v/>
      </c>
      <c r="C38" s="12">
        <f>DATA_ASUMSI!$B$8*DATA_ASUMSI!$B$9*SUMPRODUCT(KALKULASI_OTOMATIS!$B$6:$B$16,$C$8:$C$18,C$23:C$33)</f>
        <v/>
      </c>
      <c r="D38" s="12">
        <f>DATA_ASUMSI!$B$8*DATA_ASUMSI!$B$9*SUMPRODUCT(KALKULASI_OTOMATIS!$B$6:$B$16,$C$8:$C$18,D$23:D$33)</f>
        <v/>
      </c>
      <c r="E38" s="12">
        <f>DATA_ASUMSI!$B$8*DATA_ASUMSI!$B$9*SUMPRODUCT(KALKULASI_OTOMATIS!$B$6:$B$16,$C$8:$C$18,E$23:E$33)</f>
        <v/>
      </c>
      <c r="F38" s="12">
        <f>DATA_ASUMSI!$B$8*DATA_ASUMSI!$B$9*SUMPRODUCT(KALKULASI_OTOMATIS!$B$6:$B$16,$C$8:$C$18,F$23:F$33)</f>
        <v/>
      </c>
    </row>
    <row r="39">
      <c r="A39" s="6">
        <f>"Retensi "&amp;TEXT(D6,"+0%;-0%;0%")</f>
        <v/>
      </c>
      <c r="B39" s="12">
        <f>DATA_ASUMSI!$B$8*DATA_ASUMSI!$B$9*SUMPRODUCT(KALKULASI_OTOMATIS!$B$6:$B$16,$D$8:$D$18,B$23:B$33)</f>
        <v/>
      </c>
      <c r="C39" s="12">
        <f>DATA_ASUMSI!$B$8*DATA_ASUMSI!$B$9*SUMPRODUCT(KALKULASI_OTOMATIS!$B$6:$B$16,$D$8:$D$18,C$23:C$33)</f>
        <v/>
      </c>
      <c r="D39" s="19">
        <f>DATA_ASUMSI!$B$8*DATA_ASUMSI!$B$9*SUMPRODUCT(KALKULASI_OTOMATIS!$B$6:$B$16,$D$8:$D$18,D$23:D$33)</f>
        <v/>
      </c>
      <c r="E39" s="12">
        <f>DATA_ASUMSI!$B$8*DATA_ASUMSI!$B$9*SUMPRODUCT(KALKULASI_OTOMATIS!$B$6:$B$16,$D$8:$D$18,E$23:E$33)</f>
        <v/>
      </c>
      <c r="F39" s="12">
        <f>DATA_ASUMSI!$B$8*DATA_ASUMSI!$B$9*SUMPRODUCT(KALKULASI_OTOMATIS!$B$6:$B$16,$D$8:$D$18,F$23:F$33)</f>
        <v/>
      </c>
    </row>
    <row r="40">
      <c r="A40" s="6">
        <f>"Retensi "&amp;TEXT(E6,"+0%;-0%;0%")</f>
        <v/>
      </c>
      <c r="B40" s="12">
        <f>DATA_ASUMSI!$B$8*DATA_ASUMSI!$B$9*SUMPRODUCT(KALKULASI_OTOMATIS!$B$6:$B$16,$E$8:$E$18,B$23:B$33)</f>
        <v/>
      </c>
      <c r="C40" s="12">
        <f>DATA_ASUMSI!$B$8*DATA_ASUMSI!$B$9*SUMPRODUCT(KALKULASI_OTOMATIS!$B$6:$B$16,$E$8:$E$18,C$23:C$33)</f>
        <v/>
      </c>
      <c r="D40" s="12">
        <f>DATA_ASUMSI!$B$8*DATA_ASUMSI!$B$9*SUMPRODUCT(KALKULASI_OTOMATIS!$B$6:$B$16,$E$8:$E$18,D$23:D$33)</f>
        <v/>
      </c>
      <c r="E40" s="12">
        <f>DATA_ASUMSI!$B$8*DATA_ASUMSI!$B$9*SUMPRODUCT(KALKULASI_OTOMATIS!$B$6:$B$16,$E$8:$E$18,E$23:E$33)</f>
        <v/>
      </c>
      <c r="F40" s="12">
        <f>DATA_ASUMSI!$B$8*DATA_ASUMSI!$B$9*SUMPRODUCT(KALKULASI_OTOMATIS!$B$6:$B$16,$E$8:$E$18,F$23:F$33)</f>
        <v/>
      </c>
    </row>
    <row r="41">
      <c r="A41" s="6">
        <f>"Retensi "&amp;TEXT(F6,"+0%;-0%;0%")</f>
        <v/>
      </c>
      <c r="B41" s="12">
        <f>DATA_ASUMSI!$B$8*DATA_ASUMSI!$B$9*SUMPRODUCT(KALKULASI_OTOMATIS!$B$6:$B$16,$F$8:$F$18,B$23:B$33)</f>
        <v/>
      </c>
      <c r="C41" s="12">
        <f>DATA_ASUMSI!$B$8*DATA_ASUMSI!$B$9*SUMPRODUCT(KALKULASI_OTOMATIS!$B$6:$B$16,$F$8:$F$18,C$23:C$33)</f>
        <v/>
      </c>
      <c r="D41" s="12">
        <f>DATA_ASUMSI!$B$8*DATA_ASUMSI!$B$9*SUMPRODUCT(KALKULASI_OTOMATIS!$B$6:$B$16,$F$8:$F$18,D$23:D$33)</f>
        <v/>
      </c>
      <c r="E41" s="12">
        <f>DATA_ASUMSI!$B$8*DATA_ASUMSI!$B$9*SUMPRODUCT(KALKULASI_OTOMATIS!$B$6:$B$16,$F$8:$F$18,E$23:E$33)</f>
        <v/>
      </c>
      <c r="F41" s="12">
        <f>DATA_ASUMSI!$B$8*DATA_ASUMSI!$B$9*SUMPRODUCT(KALKULASI_OTOMATIS!$B$6:$B$16,$F$8:$F$18,F$23:F$33)</f>
        <v/>
      </c>
    </row>
    <row r="42"/>
    <row r="43" ht="40" customHeight="1">
      <c r="A43" s="23" t="inlineStr">
        <is>
          <t>Sel 'Retensi +0%' x 'Diskon +0%' (basis, tengah grid) HARUS SAMA dengan Total CLV Kohort di KALKULASI_OTOMATIS — keduanya menghitung skenario yang sama lewat jalur formula berbeda (cross-check bawaan: kalau angkanya beda, ada kesalahan referensi sel).</t>
        </is>
      </c>
    </row>
    <row r="44"/>
    <row r="45">
      <c r="A45" s="4" t="inlineStr">
        <is>
          <t>Grid Turunan: Selisih (%) terhadap Skenario Basis (Retensi +0%, Diskon +0%), live</t>
        </is>
      </c>
      <c r="B45" s="2" t="n"/>
      <c r="C45" s="2" t="n"/>
      <c r="D45" s="2" t="n"/>
      <c r="E45" s="2" t="n"/>
      <c r="F45" s="3" t="n"/>
    </row>
    <row r="46">
      <c r="A46" s="1" t="inlineStr">
        <is>
          <t>Skenario Retensi \ Diskon</t>
        </is>
      </c>
      <c r="B46" s="1">
        <f>B36</f>
        <v/>
      </c>
      <c r="C46" s="1">
        <f>C36</f>
        <v/>
      </c>
      <c r="D46" s="1">
        <f>D36</f>
        <v/>
      </c>
      <c r="E46" s="1">
        <f>E36</f>
        <v/>
      </c>
      <c r="F46" s="1">
        <f>F36</f>
        <v/>
      </c>
    </row>
    <row r="47">
      <c r="A47" s="6">
        <f>A37</f>
        <v/>
      </c>
      <c r="B47" s="24">
        <f>(B37-$D$39)/$D$39</f>
        <v/>
      </c>
      <c r="C47" s="24">
        <f>(C37-$D$39)/$D$39</f>
        <v/>
      </c>
      <c r="D47" s="24">
        <f>(D37-$D$39)/$D$39</f>
        <v/>
      </c>
      <c r="E47" s="24">
        <f>(E37-$D$39)/$D$39</f>
        <v/>
      </c>
      <c r="F47" s="24">
        <f>(F37-$D$39)/$D$39</f>
        <v/>
      </c>
    </row>
    <row r="48">
      <c r="A48" s="6">
        <f>A38</f>
        <v/>
      </c>
      <c r="B48" s="24">
        <f>(B38-$D$39)/$D$39</f>
        <v/>
      </c>
      <c r="C48" s="24">
        <f>(C38-$D$39)/$D$39</f>
        <v/>
      </c>
      <c r="D48" s="24">
        <f>(D38-$D$39)/$D$39</f>
        <v/>
      </c>
      <c r="E48" s="24">
        <f>(E38-$D$39)/$D$39</f>
        <v/>
      </c>
      <c r="F48" s="24">
        <f>(F38-$D$39)/$D$39</f>
        <v/>
      </c>
    </row>
    <row r="49">
      <c r="A49" s="6">
        <f>A39</f>
        <v/>
      </c>
      <c r="B49" s="24">
        <f>(B39-$D$39)/$D$39</f>
        <v/>
      </c>
      <c r="C49" s="24">
        <f>(C39-$D$39)/$D$39</f>
        <v/>
      </c>
      <c r="D49" s="24">
        <f>(D39-$D$39)/$D$39</f>
        <v/>
      </c>
      <c r="E49" s="24">
        <f>(E39-$D$39)/$D$39</f>
        <v/>
      </c>
      <c r="F49" s="24">
        <f>(F39-$D$39)/$D$39</f>
        <v/>
      </c>
    </row>
    <row r="50">
      <c r="A50" s="6">
        <f>A40</f>
        <v/>
      </c>
      <c r="B50" s="24">
        <f>(B40-$D$39)/$D$39</f>
        <v/>
      </c>
      <c r="C50" s="24">
        <f>(C40-$D$39)/$D$39</f>
        <v/>
      </c>
      <c r="D50" s="24">
        <f>(D40-$D$39)/$D$39</f>
        <v/>
      </c>
      <c r="E50" s="24">
        <f>(E40-$D$39)/$D$39</f>
        <v/>
      </c>
      <c r="F50" s="24">
        <f>(F40-$D$39)/$D$39</f>
        <v/>
      </c>
    </row>
    <row r="51">
      <c r="A51" s="6">
        <f>A41</f>
        <v/>
      </c>
      <c r="B51" s="24">
        <f>(B41-$D$39)/$D$39</f>
        <v/>
      </c>
      <c r="C51" s="24">
        <f>(C41-$D$39)/$D$39</f>
        <v/>
      </c>
      <c r="D51" s="24">
        <f>(D41-$D$39)/$D$39</f>
        <v/>
      </c>
      <c r="E51" s="24">
        <f>(E41-$D$39)/$D$39</f>
        <v/>
      </c>
      <c r="F51" s="24">
        <f>(F41-$D$39)/$D$39</f>
        <v/>
      </c>
    </row>
  </sheetData>
  <mergeCells count="7">
    <mergeCell ref="A2:F2"/>
    <mergeCell ref="A1:F1"/>
    <mergeCell ref="A5:F5"/>
    <mergeCell ref="A45:F45"/>
    <mergeCell ref="A35:F35"/>
    <mergeCell ref="A20:F20"/>
    <mergeCell ref="A43:F43"/>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E32"/>
  <sheetViews>
    <sheetView workbookViewId="0">
      <selection activeCell="A1" sqref="A1"/>
    </sheetView>
  </sheetViews>
  <sheetFormatPr baseColWidth="8" defaultRowHeight="15"/>
  <cols>
    <col width="18" customWidth="1" min="1" max="1"/>
    <col width="22" customWidth="1" min="2" max="2"/>
    <col width="18" customWidth="1" min="3" max="3"/>
    <col width="20" customWidth="1" min="4" max="4"/>
    <col width="15" customWidth="1" min="5" max="5"/>
  </cols>
  <sheetData>
    <row r="1" ht="30" customHeight="1">
      <c r="A1" s="1" t="inlineStr">
        <is>
          <t>Dua Contoh Kasus CLV Kohort</t>
        </is>
      </c>
      <c r="B1" s="2" t="n"/>
      <c r="C1" s="2" t="n"/>
      <c r="D1" s="2" t="n"/>
      <c r="E1" s="3" t="n"/>
    </row>
    <row r="2"/>
    <row r="3">
      <c r="A3" s="4" t="inlineStr">
        <is>
          <t>KASUS 1: Program Member Toko Ritel (kasus dasar — sama dengan KALKULASI_MANUAL)</t>
        </is>
      </c>
      <c r="B3" s="2" t="n"/>
      <c r="C3" s="2" t="n"/>
      <c r="D3" s="2" t="n"/>
      <c r="E3" s="3" t="n"/>
    </row>
    <row r="4" ht="55" customHeight="1">
      <c r="A4" s="5" t="inlineStr">
        <is>
          <t>Toko ritel meluncurkan kartu member. Kohort perdana 1.000 pelanggan mendaftar bersamaan. Margin kontribusi rata-rata Rp50.000/pelanggan/periode (per kuartal). Retensi historis 3 kuartal pertama: 80% (kuartal 1), 75% (kuartal 2), 70% (kuartal 3) — churn masih tinggi karena program baru. Diskon 10%/kuartal (biaya modal internal toko).</t>
        </is>
      </c>
      <c r="B4" s="2" t="n"/>
      <c r="C4" s="2" t="n"/>
      <c r="D4" s="2" t="n"/>
      <c r="E4" s="3" t="n"/>
    </row>
    <row r="5"/>
    <row r="6">
      <c r="A6" s="1" t="inlineStr">
        <is>
          <t>Periode (kuartal)</t>
        </is>
      </c>
      <c r="B6" s="1" t="inlineStr">
        <is>
          <t>Retensi kumulatif R_t</t>
        </is>
      </c>
      <c r="C6" s="1" t="inlineStr">
        <is>
          <t>Pelanggan hidup</t>
        </is>
      </c>
      <c r="D6" s="1" t="inlineStr">
        <is>
          <t>PV kontribusi</t>
        </is>
      </c>
    </row>
    <row r="7">
      <c r="A7" s="5" t="n">
        <v>0</v>
      </c>
      <c r="B7" s="5" t="inlineStr">
        <is>
          <t>100.00%</t>
        </is>
      </c>
      <c r="C7" s="5" t="inlineStr">
        <is>
          <t>1.000</t>
        </is>
      </c>
      <c r="D7" s="5" t="inlineStr">
        <is>
          <t>Rp 50.000.000</t>
        </is>
      </c>
    </row>
    <row r="8">
      <c r="A8" s="5" t="n">
        <v>1</v>
      </c>
      <c r="B8" s="5" t="inlineStr">
        <is>
          <t>80.00%</t>
        </is>
      </c>
      <c r="C8" s="5" t="inlineStr">
        <is>
          <t>800</t>
        </is>
      </c>
      <c r="D8" s="5" t="inlineStr">
        <is>
          <t>Rp 36.363.636</t>
        </is>
      </c>
    </row>
    <row r="9">
      <c r="A9" s="5" t="n">
        <v>2</v>
      </c>
      <c r="B9" s="5" t="inlineStr">
        <is>
          <t>60.00%</t>
        </is>
      </c>
      <c r="C9" s="5" t="inlineStr">
        <is>
          <t>600</t>
        </is>
      </c>
      <c r="D9" s="5" t="inlineStr">
        <is>
          <t>Rp 24.793.388</t>
        </is>
      </c>
    </row>
    <row r="10">
      <c r="A10" s="5" t="n">
        <v>3</v>
      </c>
      <c r="B10" s="5" t="inlineStr">
        <is>
          <t>42.00%</t>
        </is>
      </c>
      <c r="C10" s="5" t="inlineStr">
        <is>
          <t>420</t>
        </is>
      </c>
      <c r="D10" s="5" t="inlineStr">
        <is>
          <t>Rp 15.777.611</t>
        </is>
      </c>
    </row>
    <row r="11"/>
    <row r="12">
      <c r="A12" s="6" t="inlineStr">
        <is>
          <t>CLV Kohort Total</t>
        </is>
      </c>
      <c r="B12" s="8" t="inlineStr">
        <is>
          <t>Rp 126.934.636</t>
        </is>
      </c>
      <c r="C12" s="2" t="n"/>
      <c r="D12" s="3" t="n"/>
    </row>
    <row r="13">
      <c r="A13" s="6" t="inlineStr">
        <is>
          <t>CLV per Pelanggan</t>
        </is>
      </c>
      <c r="B13" s="8" t="inlineStr">
        <is>
          <t>Rp 126.935</t>
        </is>
      </c>
      <c r="C13" s="2" t="n"/>
      <c r="D13" s="3" t="n"/>
    </row>
    <row r="14"/>
    <row r="15">
      <c r="A15" s="4" t="inlineStr">
        <is>
          <t>KASUS 2: Langganan SaaS B2B (retensi tinggi, horizon panjang)</t>
        </is>
      </c>
      <c r="B15" s="2" t="n"/>
      <c r="C15" s="2" t="n"/>
      <c r="D15" s="2" t="n"/>
      <c r="E15" s="3" t="n"/>
    </row>
    <row r="16" ht="65" customHeight="1">
      <c r="A16" s="5" t="inlineStr">
        <is>
          <t>Startup SaaS B2B mengakuisisi 200 pelanggan baru dalam satu bulan peluncuran fitur. Margin kontribusi Rp250.000/pelanggan/bulan (harga langganan dikurangi biaya hosting &amp; support). Retensi bulanan jauh lebih tinggi dari ritel (produk B2B, biaya ganti platform mahal): 90%, 88%, 85%, lalu melandai stabil di 85% sampai bulan ke-8. Diskon 2%/bulan (~27%/tahun, mencerminkan risiko startup tahap awal). Horizon proyeksi 8 bulan.</t>
        </is>
      </c>
      <c r="B16" s="2" t="n"/>
      <c r="C16" s="2" t="n"/>
      <c r="D16" s="2" t="n"/>
      <c r="E16" s="3" t="n"/>
    </row>
    <row r="17"/>
    <row r="18">
      <c r="A18" s="1" t="inlineStr">
        <is>
          <t>Periode (kuartal)</t>
        </is>
      </c>
      <c r="B18" s="1" t="inlineStr">
        <is>
          <t>Retensi kumulatif R_t</t>
        </is>
      </c>
      <c r="C18" s="1" t="inlineStr">
        <is>
          <t>Pelanggan hidup</t>
        </is>
      </c>
      <c r="D18" s="1" t="inlineStr">
        <is>
          <t>PV kontribusi</t>
        </is>
      </c>
    </row>
    <row r="19">
      <c r="A19" s="5" t="n">
        <v>0</v>
      </c>
      <c r="B19" s="5" t="inlineStr">
        <is>
          <t>100.00%</t>
        </is>
      </c>
      <c r="C19" s="5" t="inlineStr">
        <is>
          <t>200.0</t>
        </is>
      </c>
      <c r="D19" s="5" t="inlineStr">
        <is>
          <t>Rp 50.000.000</t>
        </is>
      </c>
    </row>
    <row r="20">
      <c r="A20" s="5" t="n">
        <v>1</v>
      </c>
      <c r="B20" s="5" t="inlineStr">
        <is>
          <t>90.00%</t>
        </is>
      </c>
      <c r="C20" s="5" t="inlineStr">
        <is>
          <t>180.0</t>
        </is>
      </c>
      <c r="D20" s="5" t="inlineStr">
        <is>
          <t>Rp 44.117.647</t>
        </is>
      </c>
    </row>
    <row r="21">
      <c r="A21" s="5" t="n">
        <v>2</v>
      </c>
      <c r="B21" s="5" t="inlineStr">
        <is>
          <t>79.20%</t>
        </is>
      </c>
      <c r="C21" s="5" t="inlineStr">
        <is>
          <t>158.4</t>
        </is>
      </c>
      <c r="D21" s="5" t="inlineStr">
        <is>
          <t>Rp 38.062.284</t>
        </is>
      </c>
    </row>
    <row r="22">
      <c r="A22" s="5" t="n">
        <v>3</v>
      </c>
      <c r="B22" s="5" t="inlineStr">
        <is>
          <t>67.32%</t>
        </is>
      </c>
      <c r="C22" s="5" t="inlineStr">
        <is>
          <t>134.6</t>
        </is>
      </c>
      <c r="D22" s="5" t="inlineStr">
        <is>
          <t>Rp 31.718.570</t>
        </is>
      </c>
    </row>
    <row r="23">
      <c r="A23" s="5" t="n">
        <v>4</v>
      </c>
      <c r="B23" s="5" t="inlineStr">
        <is>
          <t>57.22%</t>
        </is>
      </c>
      <c r="C23" s="5" t="inlineStr">
        <is>
          <t>114.4</t>
        </is>
      </c>
      <c r="D23" s="5" t="inlineStr">
        <is>
          <t>Rp 26.432.141</t>
        </is>
      </c>
    </row>
    <row r="24">
      <c r="A24" s="5" t="n">
        <v>5</v>
      </c>
      <c r="B24" s="5" t="inlineStr">
        <is>
          <t>48.64%</t>
        </is>
      </c>
      <c r="C24" s="5" t="inlineStr">
        <is>
          <t>97.3</t>
        </is>
      </c>
      <c r="D24" s="5" t="inlineStr">
        <is>
          <t>Rp 22.026.785</t>
        </is>
      </c>
    </row>
    <row r="25">
      <c r="A25" s="5" t="n">
        <v>6</v>
      </c>
      <c r="B25" s="5" t="inlineStr">
        <is>
          <t>41.34%</t>
        </is>
      </c>
      <c r="C25" s="5" t="inlineStr">
        <is>
          <t>82.7</t>
        </is>
      </c>
      <c r="D25" s="5" t="inlineStr">
        <is>
          <t>Rp 18.355.654</t>
        </is>
      </c>
    </row>
    <row r="26">
      <c r="A26" s="5" t="n">
        <v>7</v>
      </c>
      <c r="B26" s="5" t="inlineStr">
        <is>
          <t>35.14%</t>
        </is>
      </c>
      <c r="C26" s="5" t="inlineStr">
        <is>
          <t>70.3</t>
        </is>
      </c>
      <c r="D26" s="5" t="inlineStr">
        <is>
          <t>Rp 15.296.378</t>
        </is>
      </c>
    </row>
    <row r="27">
      <c r="A27" s="5" t="n">
        <v>8</v>
      </c>
      <c r="B27" s="5" t="inlineStr">
        <is>
          <t>29.87%</t>
        </is>
      </c>
      <c r="C27" s="5" t="inlineStr">
        <is>
          <t>59.7</t>
        </is>
      </c>
      <c r="D27" s="5" t="inlineStr">
        <is>
          <t>Rp 12.746.982</t>
        </is>
      </c>
    </row>
    <row r="28"/>
    <row r="29">
      <c r="A29" s="6" t="inlineStr">
        <is>
          <t>CLV Kohort Total</t>
        </is>
      </c>
      <c r="B29" s="8" t="inlineStr">
        <is>
          <t>Rp 258.756.440</t>
        </is>
      </c>
      <c r="C29" s="2" t="n"/>
      <c r="D29" s="3" t="n"/>
    </row>
    <row r="30">
      <c r="A30" s="6" t="inlineStr">
        <is>
          <t>CLV per Pelanggan</t>
        </is>
      </c>
      <c r="B30" s="8" t="inlineStr">
        <is>
          <t>Rp 1.293.782</t>
        </is>
      </c>
      <c r="C30" s="2" t="n"/>
      <c r="D30" s="3" t="n"/>
    </row>
    <row r="31"/>
    <row r="32" ht="55" customHeight="1">
      <c r="A32" s="25" t="inlineStr">
        <is>
          <t>Perbandingan: CLV per pelanggan SaaS (Rp 1.293.782) jauh lebih tinggi dari ritel (Rp 126.935) — bukan cuma karena margin per periode lebih besar, tapi terutama karena RETENSI JAUH LEBIH TINGGI (pelanggan bertahan lebih lama, lebih banyak periode kontribusi masuk hitungan). Ini pesan pedagogis utama CLV kohort: retensi mengalikan berantai, jadi efeknya ke CLV jauh lebih besar dari efek margin per periode.</t>
        </is>
      </c>
    </row>
  </sheetData>
  <mergeCells count="10">
    <mergeCell ref="A4:E4"/>
    <mergeCell ref="B29:D29"/>
    <mergeCell ref="A16:E16"/>
    <mergeCell ref="A15:E15"/>
    <mergeCell ref="B13:D13"/>
    <mergeCell ref="A1:E1"/>
    <mergeCell ref="B30:D30"/>
    <mergeCell ref="A32:E32"/>
    <mergeCell ref="B12:D12"/>
    <mergeCell ref="A3:E3"/>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D26"/>
  <sheetViews>
    <sheetView workbookViewId="0">
      <selection activeCell="A1" sqref="A1"/>
    </sheetView>
  </sheetViews>
  <sheetFormatPr baseColWidth="8" defaultRowHeight="15"/>
  <cols>
    <col width="20" customWidth="1" min="1" max="1"/>
    <col width="42" customWidth="1" min="2" max="2"/>
    <col width="25" customWidth="1" min="3" max="3"/>
    <col width="25" customWidth="1" min="4" max="4"/>
  </cols>
  <sheetData>
    <row r="1" ht="30" customHeight="1">
      <c r="A1" s="1" t="inlineStr">
        <is>
          <t>Kesalahan Umum dan Cara Verifikasi</t>
        </is>
      </c>
      <c r="B1" s="2" t="n"/>
      <c r="C1" s="2" t="n"/>
      <c r="D1" s="3" t="n"/>
    </row>
    <row r="2"/>
    <row r="3" ht="30" customHeight="1">
      <c r="A3" s="10" t="inlineStr">
        <is>
          <t>1. Pakai retensi periode itu saja, bukan retensi kumulatif berantai</t>
        </is>
      </c>
    </row>
    <row r="4" ht="50" customHeight="1">
      <c r="A4" s="6" t="inlineStr">
        <is>
          <t>Diagnosis:</t>
        </is>
      </c>
      <c r="B4" s="5" t="inlineStr">
        <is>
          <t>N_t dihitung sebagai N0 x r_t (retensi periode t saja), padahal seharusnya N0 x R_t dengan R_t = r_1 x r_2 x ... x r_t. Kesalahan ini mengabaikan pelanggan yang sudah churn di periode-periode sebelumnya.</t>
        </is>
      </c>
      <c r="C4" s="2" t="n"/>
      <c r="D4" s="3" t="n"/>
    </row>
    <row r="5" ht="45" customHeight="1">
      <c r="A5" s="6" t="inlineStr">
        <is>
          <t>Cara Verifikasi:</t>
        </is>
      </c>
      <c r="B5" s="5" t="inlineStr">
        <is>
          <t>Cek: apakah jumlah pelanggan hidup SELALU tidak naik dari periode ke periode (monoton turun/tetap)? Kalau retensi periode berikutnya lebih tinggi dari periode sebelumnya (mis. r_3 &gt; r_2) dan populasi malah 'naik' lagi, itu tanda bug — populasi kohort TIDAK PERNAH bisa bertambah, pelanggan yang sudah churn tidak kembali.</t>
        </is>
      </c>
      <c r="C5" s="2" t="n"/>
      <c r="D5" s="3" t="n"/>
    </row>
    <row r="6" ht="45" customHeight="1">
      <c r="A6" s="6" t="inlineStr">
        <is>
          <t>Contoh:</t>
        </is>
      </c>
      <c r="B6" s="8" t="inlineStr">
        <is>
          <t>Kasus dasar: r_1=80%, r_2=75%, r_3=70% (menurun terus). N_1=800, N_2=600, N_3=420 — SELALU turun. Kalau salah pakai N0 x r_t saja: N_1=800, N_2=750, N_3=700 (naik-turun, salah).</t>
        </is>
      </c>
      <c r="C6" s="2" t="n"/>
      <c r="D6" s="3" t="n"/>
    </row>
    <row r="7"/>
    <row r="8" ht="30" customHeight="1">
      <c r="A8" s="10" t="inlineStr">
        <is>
          <t>2. Lupa periode 0 tidak didiskon</t>
        </is>
      </c>
    </row>
    <row r="9" ht="50" customHeight="1">
      <c r="A9" s="6" t="inlineStr">
        <is>
          <t>Diagnosis:</t>
        </is>
      </c>
      <c r="B9" s="5" t="inlineStr">
        <is>
          <t>DF_0 dihitung sebagai 1/(1+d)^1 (didiskon 1 periode), padahal periode 0 adalah saat akuisisi — nilainya sudah 'sekarang', tidak perlu didiskon (DF_0 harus = 1).</t>
        </is>
      </c>
      <c r="C9" s="2" t="n"/>
      <c r="D9" s="3" t="n"/>
    </row>
    <row r="10" ht="45" customHeight="1">
      <c r="A10" s="6" t="inlineStr">
        <is>
          <t>Cara Verifikasi:</t>
        </is>
      </c>
      <c r="B10" s="5" t="inlineStr">
        <is>
          <t>Cek DF_0: harus tepat 1,000000. Kalau kurang dari 1, ada pergeseran indeks periode.</t>
        </is>
      </c>
      <c r="C10" s="2" t="n"/>
      <c r="D10" s="3" t="n"/>
    </row>
    <row r="11" ht="45" customHeight="1">
      <c r="A11" s="6" t="inlineStr">
        <is>
          <t>Contoh:</t>
        </is>
      </c>
      <c r="B11" s="8" t="inlineStr">
        <is>
          <t>Kasus dasar: DF_0=1 (bukan 1/1,10=0,909091). Kalau salah geser, seluruh PV_t sesudahnya ikut salah karena basis waktu bergeser satu periode.</t>
        </is>
      </c>
      <c r="C11" s="2" t="n"/>
      <c r="D11" s="3" t="n"/>
    </row>
    <row r="12"/>
    <row r="13" ht="30" customHeight="1">
      <c r="A13" s="10" t="inlineStr">
        <is>
          <t>3. Retensi rata-rata dipakai untuk semua periode</t>
        </is>
      </c>
    </row>
    <row r="14" ht="50" customHeight="1">
      <c r="A14" s="6" t="inlineStr">
        <is>
          <t>Diagnosis:</t>
        </is>
      </c>
      <c r="B14" s="5" t="inlineStr">
        <is>
          <t>Retensi historis dirata-rata dulu (mis. rata-rata dari 80%/75%/70% = 75%) lalu dipakai flat ke semua periode, menghilangkan pola churn tinggi di awal / stabil di kemudian hari.</t>
        </is>
      </c>
      <c r="C14" s="2" t="n"/>
      <c r="D14" s="3" t="n"/>
    </row>
    <row r="15" ht="45" customHeight="1">
      <c r="A15" s="6" t="inlineStr">
        <is>
          <t>Cara Verifikasi:</t>
        </is>
      </c>
      <c r="B15" s="5" t="inlineStr">
        <is>
          <t>Bandingkan CLV pakai retensi asli (bertahap) vs retensi rata-rata flat. Kalau beda jauh, retensi rata-rata TIDAK boleh dipakai untuk keputusan — pola bertahap penting.</t>
        </is>
      </c>
      <c r="C15" s="2" t="n"/>
      <c r="D15" s="3" t="n"/>
    </row>
    <row r="16" ht="45" customHeight="1">
      <c r="A16" s="6" t="inlineStr">
        <is>
          <t>Contoh:</t>
        </is>
      </c>
      <c r="B16" s="8" t="inlineStr">
        <is>
          <t>Kasus dasar dengan retensi rata-rata flat 75%: R_1=75%,R_2=56,25%,R_3=42,19% — beda dari retensi bertahap asli (80%,60%,42%). Kebetulan R_3 mirip, tapi R_1 dan R_2 jauh beda.</t>
        </is>
      </c>
      <c r="C16" s="2" t="n"/>
      <c r="D16" s="3" t="n"/>
    </row>
    <row r="17"/>
    <row r="18" ht="30" customHeight="1">
      <c r="A18" s="10" t="inlineStr">
        <is>
          <t>4. Margin kontribusi belum dikurangi biaya retensi/marketing berulang</t>
        </is>
      </c>
    </row>
    <row r="19" ht="50" customHeight="1">
      <c r="A19" s="6" t="inlineStr">
        <is>
          <t>Diagnosis:</t>
        </is>
      </c>
      <c r="B19" s="5" t="inlineStr">
        <is>
          <t>Margin_kontribusi yang dipakai adalah margin kotor produk, padahal ada biaya retensi berulang (mis. biaya program loyalti, customer success) yang harus dikurangkan dulu.</t>
        </is>
      </c>
      <c r="C19" s="2" t="n"/>
      <c r="D19" s="3" t="n"/>
    </row>
    <row r="20" ht="45" customHeight="1">
      <c r="A20" s="6" t="inlineStr">
        <is>
          <t>Cara Verifikasi:</t>
        </is>
      </c>
      <c r="B20" s="5" t="inlineStr">
        <is>
          <t>Pastikan margin_kontribusi di DATA_ASUMSI sudah NET dari semua biaya variabel per periode per pelanggan aktif, bukan margin kotor sebelum biaya retensi.</t>
        </is>
      </c>
      <c r="C20" s="2" t="n"/>
      <c r="D20" s="3" t="n"/>
    </row>
    <row r="21" ht="45" customHeight="1">
      <c r="A21" s="6" t="inlineStr">
        <is>
          <t>Contoh:</t>
        </is>
      </c>
      <c r="B21" s="8" t="inlineStr">
        <is>
          <t>Margin kotor Rp60.000, biaya program loyalti Rp10.000/pelanggan/periode -&gt; margin_kontribusi yang benar untuk workbook ini = Rp50.000, bukan Rp60.000.</t>
        </is>
      </c>
      <c r="C21" s="2" t="n"/>
      <c r="D21" s="3" t="n"/>
    </row>
    <row r="22"/>
    <row r="23" ht="30" customHeight="1">
      <c r="A23" s="10" t="inlineStr">
        <is>
          <t>5. Membandingkan CLV total (bukan per pelanggan) antar kohort beda ukuran</t>
        </is>
      </c>
    </row>
    <row r="24" ht="50" customHeight="1">
      <c r="A24" s="6" t="inlineStr">
        <is>
          <t>Diagnosis:</t>
        </is>
      </c>
      <c r="B24" s="5" t="inlineStr">
        <is>
          <t>CLV Kohort Total dibandingkan langsung antar kohort dengan N0 berbeda, lalu disimpulkan 'kohort mana lebih bernilai' — padahal kohort yang lebih besar wajar punya CLV total lebih besar meski nilai per pelanggannya lebih rendah.</t>
        </is>
      </c>
      <c r="C24" s="2" t="n"/>
      <c r="D24" s="3" t="n"/>
    </row>
    <row r="25" ht="45" customHeight="1">
      <c r="A25" s="6" t="inlineStr">
        <is>
          <t>Cara Verifikasi:</t>
        </is>
      </c>
      <c r="B25" s="5" t="inlineStr">
        <is>
          <t>Selalu bandingkan CLV PER PELANGGAN (CLV total / N0) untuk menilai kualitas kohort, pakai CLV total hanya untuk menilai dampak agregat ke bisnis.</t>
        </is>
      </c>
      <c r="C25" s="2" t="n"/>
      <c r="D25" s="3" t="n"/>
    </row>
    <row r="26" ht="45" customHeight="1">
      <c r="A26" s="6" t="inlineStr">
        <is>
          <t>Contoh:</t>
        </is>
      </c>
      <c r="B26" s="8" t="inlineStr">
        <is>
          <t>Kohort ritel (1.000 pelanggan) CLV total lebih besar dari kohort SaaS (200 pelanggan) kalau dibandingkan mentah — tapi CLV PER PELANGGAN SaaS jauh lebih tinggi (lihat CONTOH_KASUS).</t>
        </is>
      </c>
      <c r="C26" s="2" t="n"/>
      <c r="D26" s="3" t="n"/>
    </row>
  </sheetData>
  <mergeCells count="21">
    <mergeCell ref="B11:D11"/>
    <mergeCell ref="A23:D23"/>
    <mergeCell ref="A8:D8"/>
    <mergeCell ref="B14:D14"/>
    <mergeCell ref="A13:D13"/>
    <mergeCell ref="B10:D10"/>
    <mergeCell ref="B19:D19"/>
    <mergeCell ref="B9:D9"/>
    <mergeCell ref="B15:D15"/>
    <mergeCell ref="B6:D6"/>
    <mergeCell ref="B24:D24"/>
    <mergeCell ref="B20:D20"/>
    <mergeCell ref="A1:D1"/>
    <mergeCell ref="B5:D5"/>
    <mergeCell ref="B4:D4"/>
    <mergeCell ref="B26:D26"/>
    <mergeCell ref="B25:D25"/>
    <mergeCell ref="B16:D16"/>
    <mergeCell ref="A18:D18"/>
    <mergeCell ref="A3:D3"/>
    <mergeCell ref="B21:D2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stdsquare2-generator</dc:creator>
  <dcterms:created xmlns:dcterms="http://purl.org/dc/terms/" xmlns:xsi="http://www.w3.org/2001/XMLSchema-instance" xsi:type="dcterms:W3CDTF">2026-01-01T00:00:00Z</dcterms:created>
  <dcterms:modified xmlns:dcterms="http://purl.org/dc/terms/" xmlns:xsi="http://www.w3.org/2001/XMLSchema-instance" xsi:type="dcterms:W3CDTF">2026-07-11T15:44:14Z</dcterms:modified>
  <cp:lastModifiedBy>stdsquare2-generator</cp:lastModifiedBy>
</cp:coreProperties>
</file>