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INSTRUKSI" sheetId="1" state="visible" r:id="rId1"/>
    <sheet xmlns:r="http://schemas.openxmlformats.org/officeDocument/2006/relationships" name="KONSEP_DASAR" sheetId="2" state="visible" r:id="rId2"/>
    <sheet xmlns:r="http://schemas.openxmlformats.org/officeDocument/2006/relationships" name="DAFTAR_AKUN" sheetId="3" state="visible" r:id="rId3"/>
    <sheet xmlns:r="http://schemas.openxmlformats.org/officeDocument/2006/relationships" name="JURNAL_UMUM" sheetId="4" state="visible" r:id="rId4"/>
    <sheet xmlns:r="http://schemas.openxmlformats.org/officeDocument/2006/relationships" name="BUKU_BESAR" sheetId="5" state="visible" r:id="rId5"/>
    <sheet xmlns:r="http://schemas.openxmlformats.org/officeDocument/2006/relationships" name="NERACA_SALDO" sheetId="6" state="visible" r:id="rId6"/>
    <sheet xmlns:r="http://schemas.openxmlformats.org/officeDocument/2006/relationships" name="KESALAHAN_UMUM" sheetId="7" state="visible" r:id="rId7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DD/MM/YYYY"/>
    <numFmt numFmtId="165" formatCode="&quot;Rp&quot; #,##0;[Red]-&quot;Rp&quot; #,##0"/>
    <numFmt numFmtId="166" formatCode="&quot;Rp&quot; #,##0"/>
  </numFmts>
  <fonts count="11">
    <font>
      <name val="Calibri"/>
      <family val="2"/>
      <color theme="1"/>
      <sz val="11"/>
      <scheme val="minor"/>
    </font>
    <font>
      <name val="Calibri"/>
      <b val="1"/>
      <color rgb="00FFFFFF"/>
      <sz val="12"/>
    </font>
    <font>
      <name val="Calibri"/>
      <b val="1"/>
      <sz val="10"/>
    </font>
    <font>
      <name val="Calibri"/>
      <sz val="10"/>
    </font>
    <font>
      <name val="Calibri"/>
      <b val="1"/>
      <sz val="11"/>
    </font>
    <font>
      <name val="Calibri"/>
      <b val="1"/>
      <color rgb="00C62828"/>
      <sz val="10"/>
    </font>
    <font>
      <name val="Calibri"/>
      <b val="1"/>
      <color rgb="001B5E20"/>
      <sz val="10"/>
    </font>
    <font>
      <name val="Calibri"/>
      <i val="1"/>
      <sz val="9"/>
    </font>
    <font>
      <name val="Calibri"/>
      <color rgb="00888888"/>
      <sz val="9"/>
    </font>
    <font>
      <name val="Calibri"/>
      <b val="1"/>
      <color rgb="00FFFFFF"/>
      <sz val="11"/>
    </font>
    <font>
      <name val="Calibri"/>
      <b val="1"/>
      <color rgb="001B5E20"/>
      <sz val="11"/>
    </font>
  </fonts>
  <fills count="11">
    <fill>
      <patternFill/>
    </fill>
    <fill>
      <patternFill patternType="gray125"/>
    </fill>
    <fill>
      <patternFill patternType="solid">
        <fgColor rgb="00006B2D"/>
      </patternFill>
    </fill>
    <fill>
      <patternFill patternType="solid">
        <fgColor rgb="00FFF9C4"/>
      </patternFill>
    </fill>
    <fill>
      <patternFill patternType="solid">
        <fgColor rgb="00F2F2F2"/>
      </patternFill>
    </fill>
    <fill>
      <patternFill patternType="solid">
        <fgColor rgb="0000C853"/>
      </patternFill>
    </fill>
    <fill>
      <patternFill patternType="solid">
        <fgColor rgb="00E3F2FD"/>
      </patternFill>
    </fill>
    <fill>
      <patternFill patternType="solid">
        <fgColor rgb="00FFEBEE"/>
      </patternFill>
    </fill>
    <fill>
      <patternFill patternType="solid">
        <fgColor rgb="00F3E5F5"/>
      </patternFill>
    </fill>
    <fill>
      <patternFill patternType="solid">
        <fgColor rgb="00E8F5E9"/>
      </patternFill>
    </fill>
    <fill>
      <patternFill patternType="solid">
        <fgColor rgb="00FFF3E0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34">
    <xf numFmtId="0" fontId="0" fillId="0" borderId="0" pivotButton="0" quotePrefix="0" xfId="0"/>
    <xf numFmtId="0" fontId="1" fillId="2" borderId="0" applyAlignment="1" pivotButton="0" quotePrefix="0" xfId="0">
      <alignment horizontal="center" vertical="center" wrapText="1"/>
    </xf>
    <xf numFmtId="0" fontId="2" fillId="0" borderId="0" applyAlignment="1" pivotButton="0" quotePrefix="0" xfId="0">
      <alignment horizontal="left" vertical="top" wrapText="1"/>
    </xf>
    <xf numFmtId="0" fontId="3" fillId="0" borderId="0" applyAlignment="1" pivotButton="0" quotePrefix="0" xfId="0">
      <alignment horizontal="left" vertical="top" wrapText="1"/>
    </xf>
    <xf numFmtId="0" fontId="0" fillId="3" borderId="1" pivotButton="0" quotePrefix="0" xfId="0"/>
    <xf numFmtId="0" fontId="0" fillId="4" borderId="1" pivotButton="0" quotePrefix="0" xfId="0"/>
    <xf numFmtId="0" fontId="4" fillId="5" borderId="1" applyAlignment="1" pivotButton="0" quotePrefix="0" xfId="0">
      <alignment horizontal="center" vertical="center" wrapText="1"/>
    </xf>
    <xf numFmtId="0" fontId="3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center"/>
    </xf>
    <xf numFmtId="0" fontId="6" fillId="0" borderId="0" applyAlignment="1" pivotButton="0" quotePrefix="0" xfId="0">
      <alignment horizontal="center"/>
    </xf>
    <xf numFmtId="0" fontId="2" fillId="0" borderId="0" applyAlignment="1" pivotButton="0" quotePrefix="0" xfId="0">
      <alignment horizontal="left" vertical="center" wrapText="1"/>
    </xf>
    <xf numFmtId="0" fontId="3" fillId="0" borderId="1" applyAlignment="1" pivotButton="0" quotePrefix="0" xfId="0">
      <alignment horizontal="center" vertical="center" wrapText="1"/>
    </xf>
    <xf numFmtId="0" fontId="3" fillId="0" borderId="1" applyAlignment="1" pivotButton="0" quotePrefix="0" xfId="0">
      <alignment horizontal="left" vertical="center" wrapText="1"/>
    </xf>
    <xf numFmtId="0" fontId="3" fillId="6" borderId="1" applyAlignment="1" pivotButton="0" quotePrefix="0" xfId="0">
      <alignment horizontal="left" vertical="center" wrapText="1"/>
    </xf>
    <xf numFmtId="0" fontId="3" fillId="7" borderId="1" applyAlignment="1" pivotButton="0" quotePrefix="0" xfId="0">
      <alignment horizontal="left" vertical="center" wrapText="1"/>
    </xf>
    <xf numFmtId="0" fontId="3" fillId="8" borderId="1" applyAlignment="1" pivotButton="0" quotePrefix="0" xfId="0">
      <alignment horizontal="left" vertical="center" wrapText="1"/>
    </xf>
    <xf numFmtId="0" fontId="3" fillId="9" borderId="1" applyAlignment="1" pivotButton="0" quotePrefix="0" xfId="0">
      <alignment horizontal="left" vertical="center" wrapText="1"/>
    </xf>
    <xf numFmtId="0" fontId="3" fillId="10" borderId="1" applyAlignment="1" pivotButton="0" quotePrefix="0" xfId="0">
      <alignment horizontal="left" vertical="center" wrapText="1"/>
    </xf>
    <xf numFmtId="164" fontId="3" fillId="0" borderId="1" applyAlignment="1" pivotButton="0" quotePrefix="0" xfId="0">
      <alignment horizontal="center"/>
    </xf>
    <xf numFmtId="0" fontId="2" fillId="0" borderId="1" applyAlignment="1" pivotButton="0" quotePrefix="0" xfId="0">
      <alignment horizontal="left" wrapText="1"/>
    </xf>
    <xf numFmtId="165" fontId="3" fillId="3" borderId="1" applyAlignment="1" pivotButton="0" quotePrefix="0" xfId="0">
      <alignment horizontal="right"/>
    </xf>
    <xf numFmtId="0" fontId="7" fillId="3" borderId="1" applyAlignment="1" pivotButton="0" quotePrefix="0" xfId="0">
      <alignment horizontal="left" wrapText="1"/>
    </xf>
    <xf numFmtId="0" fontId="8" fillId="0" borderId="1" applyAlignment="1" pivotButton="0" quotePrefix="0" xfId="0">
      <alignment horizontal="center"/>
    </xf>
    <xf numFmtId="166" fontId="8" fillId="4" borderId="1" applyAlignment="1" pivotButton="0" quotePrefix="0" xfId="0">
      <alignment horizontal="right"/>
    </xf>
    <xf numFmtId="0" fontId="2" fillId="4" borderId="1" applyAlignment="1" pivotButton="0" quotePrefix="0" xfId="0">
      <alignment horizontal="center"/>
    </xf>
    <xf numFmtId="0" fontId="3" fillId="0" borderId="1" applyAlignment="1" pivotButton="0" quotePrefix="0" xfId="0">
      <alignment horizontal="left" wrapText="1" indent="2"/>
    </xf>
    <xf numFmtId="0" fontId="9" fillId="2" borderId="0" applyAlignment="1" pivotButton="0" quotePrefix="0" xfId="0">
      <alignment horizontal="center"/>
    </xf>
    <xf numFmtId="166" fontId="9" fillId="2" borderId="1" applyAlignment="1" pivotButton="0" quotePrefix="0" xfId="0">
      <alignment horizontal="right"/>
    </xf>
    <xf numFmtId="0" fontId="10" fillId="4" borderId="1" applyAlignment="1" pivotButton="0" quotePrefix="0" xfId="0">
      <alignment horizontal="center"/>
    </xf>
    <xf numFmtId="0" fontId="3" fillId="0" borderId="1" applyAlignment="1" pivotButton="0" quotePrefix="0" xfId="0">
      <alignment horizontal="center"/>
    </xf>
    <xf numFmtId="0" fontId="3" fillId="0" borderId="1" applyAlignment="1" pivotButton="0" quotePrefix="0" xfId="0">
      <alignment horizontal="left"/>
    </xf>
    <xf numFmtId="0" fontId="5" fillId="0" borderId="1" applyAlignment="1" pivotButton="0" quotePrefix="0" xfId="0">
      <alignment horizontal="center"/>
    </xf>
    <xf numFmtId="165" fontId="3" fillId="4" borderId="1" applyAlignment="1" pivotButton="0" quotePrefix="0" xfId="0">
      <alignment horizontal="right"/>
    </xf>
    <xf numFmtId="0" fontId="6" fillId="0" borderId="1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styles" Target="styles.xml" Id="rId8"/><Relationship Type="http://schemas.openxmlformats.org/officeDocument/2006/relationships/theme" Target="theme/theme1.xml" Id="rId9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13"/>
  <sheetViews>
    <sheetView workbookViewId="0">
      <selection activeCell="A1" sqref="A1"/>
    </sheetView>
  </sheetViews>
  <sheetFormatPr baseColWidth="8" defaultRowHeight="15"/>
  <cols>
    <col width="4" customWidth="1" min="1" max="1"/>
    <col width="26" customWidth="1" min="2" max="2"/>
    <col width="70" customWidth="1" min="3" max="3"/>
  </cols>
  <sheetData>
    <row r="1" ht="26" customHeight="1">
      <c r="A1" s="1" t="inlineStr">
        <is>
          <t>Excel Companion · Jurnal Umum — Warung Kopi Senja</t>
        </is>
      </c>
    </row>
    <row r="3">
      <c r="B3" s="2" t="inlineStr">
        <is>
          <t>Tujuan</t>
        </is>
      </c>
      <c r="C3" s="3" t="inlineStr">
        <is>
          <t>Workbook ini mendampingi artikel "Jurnal Umum — Cara Mencatat Transaksi dari Nol". Anda mencatat 24 transaksi Warung Kopi Senja selama Juli 2026, lalu Excel otomatis mempostingnya ke Buku Besar dan Neraca Saldo.</t>
        </is>
      </c>
    </row>
    <row r="4">
      <c r="B4" s="2" t="inlineStr">
        <is>
          <t>Cara Pakai</t>
        </is>
      </c>
      <c r="C4" s="3" t="inlineStr">
        <is>
          <t>1. Buka sheet JURNAL_UMUM. Kolom kuning (Tanggal, Akun Didebit, Akun Dikredit, Debit, Kredit, Keterangan) boleh diedit. 2. Tiap transaksi = dua baris (satu debit, satu kredit). 3. Kolom "Status" menampilkan OK bila debit=kredit untuk tiap pasangan; bila merah, periksa kembali jumlahnya. 4. Sheet BUKU_BESAR dan NERACA_SALDO terisi otomatis memakai SUMIF — tidak perlu diketik.</t>
        </is>
      </c>
    </row>
    <row r="5">
      <c r="B5" s="2" t="inlineStr">
        <is>
          <t>Aturan Debit-Kredit</t>
        </is>
      </c>
      <c r="C5" s="3" t="inlineStr">
        <is>
          <t>Aset &amp; Beban → sisi normal DEBIT (bertambah di debit). Liabilitas, Ekuitas, Pendapatan → sisi normal KREDIT (bertambah di kredit). Lihat sheet KONSEP_DASAR dan DAFTAR_AKUN.</t>
        </is>
      </c>
    </row>
    <row r="6">
      <c r="B6" s="2" t="inlineStr">
        <is>
          <t>Kode Warna</t>
        </is>
      </c>
      <c r="C6" s="3" t="inlineStr">
        <is>
          <t>Kuning = input (boleh diedit). Abu-abu = hasil formula (jangan diedit, akan tertimpa). Hijau gelap = judul. Hijau terang = header kolom.</t>
        </is>
      </c>
    </row>
    <row r="7">
      <c r="B7" s="2" t="inlineStr">
        <is>
          <t>Kasus</t>
        </is>
      </c>
      <c r="C7" s="3" t="inlineStr">
        <is>
          <t>Warung Kopi "Senja" — usaha kuliner di Jl. Kaliurang KM 7, Sleman, Yogyakarta. Pemilik: Ibu Saraswati. Periode: Juli 2026. Pajak: PPh Final UMKM 0,5% (pph final, tidak dicatat di jurnal sampai dibayar). Mata uang: Rupiah.</t>
        </is>
      </c>
    </row>
    <row r="8">
      <c r="B8" s="2" t="inlineStr">
        <is>
          <t>Catatan PSAK</t>
        </is>
      </c>
      <c r="C8" s="3" t="inlineStr">
        <is>
          <t>Pencatatan mengikuti PSAK EMKM (Entitas Mikro, Kecil, dan Menengah) IAI. Penyusutan memakai metode garis lurus sesuai PSAK 16. Perlengkapan dicatat sebagai beban saat dibeli (sederhana) atau disesuaikan akhir periode.</t>
        </is>
      </c>
    </row>
    <row r="10">
      <c r="B10" s="4" t="inlineStr"/>
      <c r="C10" s="3" t="inlineStr">
        <is>
          <t>Kuning = sel INPUT (boleh diedit)</t>
        </is>
      </c>
    </row>
    <row r="11">
      <c r="B11" s="5" t="inlineStr"/>
      <c r="C11" s="3" t="inlineStr">
        <is>
          <t>Abu-abu = sel HASIL FORMULA (otomatis)</t>
        </is>
      </c>
    </row>
    <row r="13">
      <c r="B13" s="2" t="inlineStr">
        <is>
          <t>Dipakai di Artikel</t>
        </is>
      </c>
      <c r="C13" s="3" t="inlineStr">
        <is>
          <t>Lihat: /akuntansi/jurnal-umum/. Materi terkait: /slides/pengantar-akuntansi/.</t>
        </is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26"/>
  <sheetViews>
    <sheetView workbookViewId="0">
      <selection activeCell="A1" sqref="A1"/>
    </sheetView>
  </sheetViews>
  <sheetFormatPr baseColWidth="8" defaultRowHeight="15"/>
  <cols>
    <col width="4" customWidth="1" min="1" max="1"/>
    <col width="22" customWidth="1" min="2" max="2"/>
    <col width="28" customWidth="1" min="3" max="3"/>
    <col width="60" customWidth="1" min="4" max="4"/>
  </cols>
  <sheetData>
    <row r="1" ht="24" customHeight="1">
      <c r="A1" s="1" t="inlineStr">
        <is>
          <t>Konsep Dasar: Sistem Pencatatan Ganda</t>
        </is>
      </c>
    </row>
    <row r="3">
      <c r="B3" s="2" t="inlineStr">
        <is>
          <t>Persamaan Dasar</t>
        </is>
      </c>
      <c r="D3" s="3" t="inlineStr">
        <is>
          <t>ASET = LIABILITAS + EKUITAS. Setiap transaksi memengaruhi minimal dua akun dengan jumlah sama, sehingga persamaan selalu seimbang.</t>
        </is>
      </c>
    </row>
    <row r="4">
      <c r="B4" s="2" t="inlineStr">
        <is>
          <t>Aturan Double-Entry</t>
        </is>
      </c>
      <c r="D4" s="3" t="inlineStr">
        <is>
          <t>Setiap jurnal WAJIB: total Debit = total Kredit. Bila tidak sama, terjadi ketidakseimbangan yang harus diperbaiki sebelum posting ke buku besar.</t>
        </is>
      </c>
    </row>
    <row r="6">
      <c r="B6" s="6" t="inlineStr">
        <is>
          <t>Kelompok Akun</t>
        </is>
      </c>
      <c r="C6" s="6" t="inlineStr">
        <is>
          <t>Sisi Normal</t>
        </is>
      </c>
      <c r="D6" s="6" t="inlineStr">
        <is>
          <t>Bertambah saat... (contoh)</t>
        </is>
      </c>
    </row>
    <row r="7">
      <c r="B7" s="7" t="inlineStr">
        <is>
          <t>Aset</t>
        </is>
      </c>
      <c r="C7" s="8" t="inlineStr">
        <is>
          <t>DEBIT</t>
        </is>
      </c>
      <c r="D7" s="3" t="inlineStr">
        <is>
          <t>Diterima kas, dibeli peralatan, timbul piutang</t>
        </is>
      </c>
    </row>
    <row r="8">
      <c r="B8" s="7" t="inlineStr">
        <is>
          <t>Liabilitas (utang)</t>
        </is>
      </c>
      <c r="C8" s="9" t="inlineStr">
        <is>
          <t>KREDIT</t>
        </is>
      </c>
      <c r="D8" s="3" t="inlineStr">
        <is>
          <t>Belanja kredit, pinjam bank, utang pajak</t>
        </is>
      </c>
    </row>
    <row r="9">
      <c r="B9" s="7" t="inlineStr">
        <is>
          <t>Ekuitas (modal)</t>
        </is>
      </c>
      <c r="C9" s="9" t="inlineStr">
        <is>
          <t>KREDIT</t>
        </is>
      </c>
      <c r="D9" s="3" t="inlineStr">
        <is>
          <t>Setoran modal pemilik, laba ditahan</t>
        </is>
      </c>
    </row>
    <row r="10">
      <c r="B10" s="7" t="inlineStr">
        <is>
          <t>Pendapatan</t>
        </is>
      </c>
      <c r="C10" s="9" t="inlineStr">
        <is>
          <t>KREDIT</t>
        </is>
      </c>
      <c r="D10" s="3" t="inlineStr">
        <is>
          <t>Penjualan kopi, jasa, bunga diterima</t>
        </is>
      </c>
    </row>
    <row r="11">
      <c r="B11" s="7" t="inlineStr">
        <is>
          <t>Beban</t>
        </is>
      </c>
      <c r="C11" s="8" t="inlineStr">
        <is>
          <t>DEBIT</t>
        </is>
      </c>
      <c r="D11" s="3" t="inlineStr">
        <is>
          <t>Bayar sewa, gaji, listrik, beli bahan baku dipakai</t>
        </is>
      </c>
    </row>
    <row r="13">
      <c r="B13" s="2" t="inlineStr">
        <is>
          <t>Berkurang saat...</t>
        </is>
      </c>
    </row>
    <row r="14">
      <c r="B14" s="6" t="inlineStr">
        <is>
          <t>Kelompok Akun</t>
        </is>
      </c>
      <c r="C14" s="6" t="inlineStr">
        <is>
          <t>Berkurang di sisi</t>
        </is>
      </c>
      <c r="D14" s="6" t="inlineStr">
        <is>
          <t>Contoh</t>
        </is>
      </c>
    </row>
    <row r="15">
      <c r="B15" s="7" t="inlineStr">
        <is>
          <t>Aset</t>
        </is>
      </c>
      <c r="C15" s="9" t="inlineStr">
        <is>
          <t>KREDIT</t>
        </is>
      </c>
      <c r="D15" s="3" t="inlineStr">
        <is>
          <t>Bayar tunai, piutang dilunasi pelanggan, penyusutan</t>
        </is>
      </c>
    </row>
    <row r="16">
      <c r="B16" s="7" t="inlineStr">
        <is>
          <t>Liabilitas</t>
        </is>
      </c>
      <c r="C16" s="8" t="inlineStr">
        <is>
          <t>DEBIT</t>
        </is>
      </c>
      <c r="D16" s="3" t="inlineStr">
        <is>
          <t>Melunasi utang ke pemasok / bank</t>
        </is>
      </c>
    </row>
    <row r="17">
      <c r="B17" s="7" t="inlineStr">
        <is>
          <t>Ekuitas</t>
        </is>
      </c>
      <c r="C17" s="8" t="inlineStr">
        <is>
          <t>DEBIT</t>
        </is>
      </c>
      <c r="D17" s="3" t="inlineStr">
        <is>
          <t>Prive (pengambilan pribadi pemilik)</t>
        </is>
      </c>
    </row>
    <row r="18">
      <c r="B18" s="7" t="inlineStr">
        <is>
          <t>Pendapatan</t>
        </is>
      </c>
      <c r="C18" s="8" t="inlineStr">
        <is>
          <t>DEBIT</t>
        </is>
      </c>
      <c r="D18" s="3" t="inlineStr">
        <is>
          <t>Retur penjualan, potongan</t>
        </is>
      </c>
    </row>
    <row r="19">
      <c r="B19" s="7" t="inlineStr">
        <is>
          <t>Beban</t>
        </is>
      </c>
      <c r="C19" s="9" t="inlineStr">
        <is>
          <t>KREDIT</t>
        </is>
      </c>
      <c r="D19" s="3" t="inlineStr">
        <is>
          <t>Pengembalian beban yang telah dibayar</t>
        </is>
      </c>
    </row>
    <row r="21">
      <c r="B21" s="2" t="inlineStr">
        <is>
          <t>5 Langkah Analisis Transaksi</t>
        </is>
      </c>
    </row>
    <row r="22">
      <c r="B22" s="10" t="inlineStr">
        <is>
          <t>1. Identifikasi</t>
        </is>
      </c>
      <c r="D22" s="3" t="inlineStr">
        <is>
          <t>Apa peristiwanya? Siapa pihak yang terlibat? Bukti apa (nota, faktur, kuitansi)?</t>
        </is>
      </c>
    </row>
    <row r="23">
      <c r="B23" s="10" t="inlineStr">
        <is>
          <t>2. Akun terpengaruh</t>
        </is>
      </c>
      <c r="D23" s="3" t="inlineStr">
        <is>
          <t>Akun mana yang naik/turun? Minimal dua akun (aturan double-entry).</t>
        </is>
      </c>
    </row>
    <row r="24">
      <c r="B24" s="10" t="inlineStr">
        <is>
          <t>3. Klasifikasi</t>
        </is>
      </c>
      <c r="D24" s="3" t="inlineStr">
        <is>
          <t>Akun itu termasuk Aset, Liabilitas, Ekuitas, Pendapatan, atau Beban?</t>
        </is>
      </c>
    </row>
    <row r="25">
      <c r="B25" s="10" t="inlineStr">
        <is>
          <t>4. Naik/Turun</t>
        </is>
      </c>
      <c r="D25" s="3" t="inlineStr">
        <is>
          <t>Akun tersebut naik atau turun nilainya? Lihat tabel sisi normal di atas.</t>
        </is>
      </c>
    </row>
    <row r="26">
      <c r="B26" s="10" t="inlineStr">
        <is>
          <t>5. Debit/Kredit</t>
        </is>
      </c>
      <c r="D26" s="3" t="inlineStr">
        <is>
          <t>Naik di sisi normal → catat di sisi normal. Turun → catat di sisi sebaliknya. Total debit harus = total kredit.</t>
        </is>
      </c>
    </row>
  </sheetData>
  <mergeCells count="1">
    <mergeCell ref="A1:D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E22"/>
  <sheetViews>
    <sheetView workbookViewId="0">
      <selection activeCell="A1" sqref="A1"/>
    </sheetView>
  </sheetViews>
  <sheetFormatPr baseColWidth="8" defaultRowHeight="15"/>
  <cols>
    <col width="8" customWidth="1" min="1" max="1"/>
    <col width="26" customWidth="1" min="2" max="2"/>
    <col width="18" customWidth="1" min="3" max="3"/>
    <col width="14" customWidth="1" min="4" max="4"/>
    <col width="50" customWidth="1" min="5" max="5"/>
  </cols>
  <sheetData>
    <row r="1" ht="24" customHeight="1">
      <c r="A1" s="1" t="inlineStr">
        <is>
          <t>Daftar Akun (Chart of Accounts) — Warung Kopi Senja</t>
        </is>
      </c>
    </row>
    <row r="3">
      <c r="A3" s="6" t="inlineStr">
        <is>
          <t>Kode</t>
        </is>
      </c>
      <c r="B3" s="6" t="inlineStr">
        <is>
          <t>Nama Akun</t>
        </is>
      </c>
      <c r="C3" s="6" t="inlineStr">
        <is>
          <t>Kelompok</t>
        </is>
      </c>
      <c r="D3" s="6" t="inlineStr">
        <is>
          <t>Sisi Normal</t>
        </is>
      </c>
      <c r="E3" s="6" t="inlineStr">
        <is>
          <t>Catatan</t>
        </is>
      </c>
    </row>
    <row r="4">
      <c r="A4" s="11" t="inlineStr">
        <is>
          <t>1-1000</t>
        </is>
      </c>
      <c r="B4" s="12" t="inlineStr">
        <is>
          <t>Kas</t>
        </is>
      </c>
      <c r="C4" s="13" t="inlineStr">
        <is>
          <t>Aset</t>
        </is>
      </c>
      <c r="D4" s="11" t="inlineStr">
        <is>
          <t>Debit</t>
        </is>
      </c>
      <c r="E4" s="12" t="inlineStr">
        <is>
          <t>Uang tunai di kasir &amp; brankas</t>
        </is>
      </c>
    </row>
    <row r="5">
      <c r="A5" s="11" t="inlineStr">
        <is>
          <t>1-1100</t>
        </is>
      </c>
      <c r="B5" s="12" t="inlineStr">
        <is>
          <t>Kas di Bank</t>
        </is>
      </c>
      <c r="C5" s="13" t="inlineStr">
        <is>
          <t>Aset</t>
        </is>
      </c>
      <c r="D5" s="11" t="inlineStr">
        <is>
          <t>Debit</t>
        </is>
      </c>
      <c r="E5" s="12" t="inlineStr">
        <is>
          <t>Rekening BCA usaha</t>
        </is>
      </c>
    </row>
    <row r="6">
      <c r="A6" s="11" t="inlineStr">
        <is>
          <t>1-1200</t>
        </is>
      </c>
      <c r="B6" s="12" t="inlineStr">
        <is>
          <t>Piutang Usaha</t>
        </is>
      </c>
      <c r="C6" s="13" t="inlineStr">
        <is>
          <t>Aset</t>
        </is>
      </c>
      <c r="D6" s="11" t="inlineStr">
        <is>
          <t>Debit</t>
        </is>
      </c>
      <c r="E6" s="12" t="inlineStr">
        <is>
          <t>Tagihan ke korporat (kantor)</t>
        </is>
      </c>
    </row>
    <row r="7">
      <c r="A7" s="11" t="inlineStr">
        <is>
          <t>1-1300</t>
        </is>
      </c>
      <c r="B7" s="12" t="inlineStr">
        <is>
          <t>Perlengkapan</t>
        </is>
      </c>
      <c r="C7" s="13" t="inlineStr">
        <is>
          <t>Aset</t>
        </is>
      </c>
      <c r="D7" s="11" t="inlineStr">
        <is>
          <t>Debit</t>
        </is>
      </c>
      <c r="E7" s="12" t="inlineStr">
        <is>
          <t>Gelas, sedotan, tisu, tissue</t>
        </is>
      </c>
    </row>
    <row r="8">
      <c r="A8" s="11" t="inlineStr">
        <is>
          <t>1-1400</t>
        </is>
      </c>
      <c r="B8" s="12" t="inlineStr">
        <is>
          <t>Peralatan</t>
        </is>
      </c>
      <c r="C8" s="13" t="inlineStr">
        <is>
          <t>Aset</t>
        </is>
      </c>
      <c r="D8" s="11" t="inlineStr">
        <is>
          <t>Debit</t>
        </is>
      </c>
      <c r="E8" s="12" t="inlineStr">
        <is>
          <t>Mesin espresso, grinder, furniture</t>
        </is>
      </c>
    </row>
    <row r="9">
      <c r="A9" s="11" t="inlineStr">
        <is>
          <t>1-1500</t>
        </is>
      </c>
      <c r="B9" s="12" t="inlineStr">
        <is>
          <t>Akum. Penyusutan Peralatan</t>
        </is>
      </c>
      <c r="C9" s="13" t="inlineStr">
        <is>
          <t>Aset</t>
        </is>
      </c>
      <c r="D9" s="11" t="inlineStr">
        <is>
          <t>Kredit</t>
        </is>
      </c>
      <c r="E9" s="12" t="inlineStr">
        <is>
          <t>Kontra-aset (pengurang peralatan)</t>
        </is>
      </c>
    </row>
    <row r="10">
      <c r="A10" s="11" t="inlineStr">
        <is>
          <t>2-2000</t>
        </is>
      </c>
      <c r="B10" s="12" t="inlineStr">
        <is>
          <t>Utang Usaha</t>
        </is>
      </c>
      <c r="C10" s="14" t="inlineStr">
        <is>
          <t>Liabilitas</t>
        </is>
      </c>
      <c r="D10" s="11" t="inlineStr">
        <is>
          <t>Kredit</t>
        </is>
      </c>
      <c r="E10" s="12" t="inlineStr">
        <is>
          <t>Hutang ke pemasok biji kopi</t>
        </is>
      </c>
    </row>
    <row r="11">
      <c r="A11" s="11" t="inlineStr">
        <is>
          <t>2-2100</t>
        </is>
      </c>
      <c r="B11" s="12" t="inlineStr">
        <is>
          <t>Utang Gaji</t>
        </is>
      </c>
      <c r="C11" s="14" t="inlineStr">
        <is>
          <t>Liabilitas</t>
        </is>
      </c>
      <c r="D11" s="11" t="inlineStr">
        <is>
          <t>Kredit</t>
        </is>
      </c>
      <c r="E11" s="12" t="inlineStr">
        <is>
          <t>Gaji terutang belum dibayar</t>
        </is>
      </c>
    </row>
    <row r="12">
      <c r="A12" s="11" t="inlineStr">
        <is>
          <t>3-3000</t>
        </is>
      </c>
      <c r="B12" s="12" t="inlineStr">
        <is>
          <t>Modal Saraswati</t>
        </is>
      </c>
      <c r="C12" s="15" t="inlineStr">
        <is>
          <t>Ekuitas</t>
        </is>
      </c>
      <c r="D12" s="11" t="inlineStr">
        <is>
          <t>Kredit</t>
        </is>
      </c>
      <c r="E12" s="12" t="inlineStr">
        <is>
          <t>Setoran modal pemilik</t>
        </is>
      </c>
    </row>
    <row r="13">
      <c r="A13" s="11" t="inlineStr">
        <is>
          <t>3-3100</t>
        </is>
      </c>
      <c r="B13" s="12" t="inlineStr">
        <is>
          <t>Prive Saraswati</t>
        </is>
      </c>
      <c r="C13" s="15" t="inlineStr">
        <is>
          <t>Ekuitas</t>
        </is>
      </c>
      <c r="D13" s="11" t="inlineStr">
        <is>
          <t>Debit</t>
        </is>
      </c>
      <c r="E13" s="12" t="inlineStr">
        <is>
          <t>Pengambilan pribadi pemilik</t>
        </is>
      </c>
    </row>
    <row r="14">
      <c r="A14" s="11" t="inlineStr">
        <is>
          <t>4-4000</t>
        </is>
      </c>
      <c r="B14" s="12" t="inlineStr">
        <is>
          <t>Pendapatan Kopi</t>
        </is>
      </c>
      <c r="C14" s="16" t="inlineStr">
        <is>
          <t>Pendapatan</t>
        </is>
      </c>
      <c r="D14" s="11" t="inlineStr">
        <is>
          <t>Kredit</t>
        </is>
      </c>
      <c r="E14" s="12" t="inlineStr">
        <is>
          <t>Penjualan minuman kopi</t>
        </is>
      </c>
    </row>
    <row r="15">
      <c r="A15" s="11" t="inlineStr">
        <is>
          <t>4-4100</t>
        </is>
      </c>
      <c r="B15" s="12" t="inlineStr">
        <is>
          <t>Pendapatan Makanan</t>
        </is>
      </c>
      <c r="C15" s="16" t="inlineStr">
        <is>
          <t>Pendapatan</t>
        </is>
      </c>
      <c r="D15" s="11" t="inlineStr">
        <is>
          <t>Kredit</t>
        </is>
      </c>
      <c r="E15" s="12" t="inlineStr">
        <is>
          <t>Pastry, pisang goreng, roti</t>
        </is>
      </c>
    </row>
    <row r="16">
      <c r="A16" s="11" t="inlineStr">
        <is>
          <t>5-5000</t>
        </is>
      </c>
      <c r="B16" s="12" t="inlineStr">
        <is>
          <t>Beban Bahan Baku</t>
        </is>
      </c>
      <c r="C16" s="17" t="inlineStr">
        <is>
          <t>Beban</t>
        </is>
      </c>
      <c r="D16" s="11" t="inlineStr">
        <is>
          <t>Debit</t>
        </is>
      </c>
      <c r="E16" s="12" t="inlineStr">
        <is>
          <t>Biji kopi, susu, gula terpakai</t>
        </is>
      </c>
    </row>
    <row r="17">
      <c r="A17" s="11" t="inlineStr">
        <is>
          <t>5-5100</t>
        </is>
      </c>
      <c r="B17" s="12" t="inlineStr">
        <is>
          <t>Beban Sewa</t>
        </is>
      </c>
      <c r="C17" s="17" t="inlineStr">
        <is>
          <t>Beban</t>
        </is>
      </c>
      <c r="D17" s="11" t="inlineStr">
        <is>
          <t>Debit</t>
        </is>
      </c>
      <c r="E17" s="12" t="inlineStr">
        <is>
          <t>Sewa ruko bulanan</t>
        </is>
      </c>
    </row>
    <row r="18">
      <c r="A18" s="11" t="inlineStr">
        <is>
          <t>5-5200</t>
        </is>
      </c>
      <c r="B18" s="12" t="inlineStr">
        <is>
          <t>Beban Gaji</t>
        </is>
      </c>
      <c r="C18" s="17" t="inlineStr">
        <is>
          <t>Beban</t>
        </is>
      </c>
      <c r="D18" s="11" t="inlineStr">
        <is>
          <t>Debit</t>
        </is>
      </c>
      <c r="E18" s="12" t="inlineStr">
        <is>
          <t>Gaji barista &amp; pelayan</t>
        </is>
      </c>
    </row>
    <row r="19">
      <c r="A19" s="11" t="inlineStr">
        <is>
          <t>5-5300</t>
        </is>
      </c>
      <c r="B19" s="12" t="inlineStr">
        <is>
          <t>Beban Listrik &amp; Air</t>
        </is>
      </c>
      <c r="C19" s="17" t="inlineStr">
        <is>
          <t>Beban</t>
        </is>
      </c>
      <c r="D19" s="11" t="inlineStr">
        <is>
          <t>Debit</t>
        </is>
      </c>
      <c r="E19" s="12" t="inlineStr">
        <is>
          <t>Tagihan PLN &amp; PDAM</t>
        </is>
      </c>
    </row>
    <row r="20">
      <c r="A20" s="11" t="inlineStr">
        <is>
          <t>5-5400</t>
        </is>
      </c>
      <c r="B20" s="12" t="inlineStr">
        <is>
          <t>Beban Penyusutan</t>
        </is>
      </c>
      <c r="C20" s="17" t="inlineStr">
        <is>
          <t>Beban</t>
        </is>
      </c>
      <c r="D20" s="11" t="inlineStr">
        <is>
          <t>Debit</t>
        </is>
      </c>
      <c r="E20" s="12" t="inlineStr">
        <is>
          <t>Alokasi biaya peralatan</t>
        </is>
      </c>
    </row>
    <row r="21">
      <c r="A21" s="11" t="inlineStr">
        <is>
          <t>5-5500</t>
        </is>
      </c>
      <c r="B21" s="12" t="inlineStr">
        <is>
          <t>Beban Lain-Lain</t>
        </is>
      </c>
      <c r="C21" s="17" t="inlineStr">
        <is>
          <t>Beban</t>
        </is>
      </c>
      <c r="D21" s="11" t="inlineStr">
        <is>
          <t>Debit</t>
        </is>
      </c>
      <c r="E21" s="12" t="inlineStr">
        <is>
          <t>Transport, iklan, ATK</t>
        </is>
      </c>
    </row>
    <row r="22"/>
  </sheetData>
  <mergeCells count="1">
    <mergeCell ref="A1:E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I53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12" customWidth="1" min="1" max="1"/>
    <col width="30" customWidth="1" min="2" max="2"/>
    <col width="14" customWidth="1" min="3" max="3"/>
    <col width="14" customWidth="1" min="4" max="4"/>
    <col width="42" customWidth="1" min="5" max="5"/>
    <col width="8" customWidth="1" min="6" max="6"/>
    <col width="14" customWidth="1" min="7" max="7"/>
    <col width="14" customWidth="1" min="8" max="8"/>
    <col width="16" customWidth="1" min="9" max="9"/>
  </cols>
  <sheetData>
    <row r="1" ht="24" customHeight="1">
      <c r="A1" s="1" t="inlineStr">
        <is>
          <t>Jurnal Umum — Warung Kopi Senja · Juli 2026 (INPUT)</t>
        </is>
      </c>
    </row>
    <row r="2" ht="42" customHeight="1">
      <c r="A2" s="3" t="inlineStr">
        <is>
          <t>Tiap transaksi = 2 baris (debit di atas, kredit di bawah, diindentasi). Kolom Status Pair memeriksa apakah total debit = total kredit per pasangan. Jurnal ini sudah terisi 24 contoh transaksi; hapus/ubah sesuai kebutuhan.</t>
        </is>
      </c>
    </row>
    <row r="4" ht="32" customHeight="1">
      <c r="A4" s="6" t="inlineStr">
        <is>
          <t>Tanggal</t>
        </is>
      </c>
      <c r="B4" s="6" t="inlineStr">
        <is>
          <t>Akun</t>
        </is>
      </c>
      <c r="C4" s="6" t="inlineStr">
        <is>
          <t>Debit (Rp)</t>
        </is>
      </c>
      <c r="D4" s="6" t="inlineStr">
        <is>
          <t>Kredit (Rp)</t>
        </is>
      </c>
      <c r="E4" s="6" t="inlineStr">
        <is>
          <t>Keterangan</t>
        </is>
      </c>
      <c r="F4" s="6" t="inlineStr">
        <is>
          <t>Pair</t>
        </is>
      </c>
      <c r="G4" s="6" t="inlineStr">
        <is>
          <t>Tot Debit</t>
        </is>
      </c>
      <c r="H4" s="6" t="inlineStr">
        <is>
          <t>Tot Kredit</t>
        </is>
      </c>
      <c r="I4" s="6" t="inlineStr">
        <is>
          <t>Status</t>
        </is>
      </c>
    </row>
    <row r="5">
      <c r="A5" s="18" t="inlineStr">
        <is>
          <t>02/07/2026</t>
        </is>
      </c>
      <c r="B5" s="19" t="inlineStr">
        <is>
          <t>Kas</t>
        </is>
      </c>
      <c r="C5" s="20" t="n">
        <v>50000000</v>
      </c>
      <c r="D5" s="20" t="n"/>
      <c r="E5" s="21" t="inlineStr">
        <is>
          <t>Setoran modal awal Ibu Saraswati untuk memulai usaha</t>
        </is>
      </c>
      <c r="F5" s="22" t="n">
        <v>1</v>
      </c>
      <c r="G5" s="23">
        <f>IF($F5="","",SUMIFS($C$5:$C$52,$F$5:$F$52,$F5))</f>
        <v/>
      </c>
      <c r="H5" s="23">
        <f>IF($F5="","",SUMIFS($D$5:$D$52,$F$5:$F$52,$F5))</f>
        <v/>
      </c>
      <c r="I5" s="24">
        <f>IF($F5="","",IF(G5=H5,"OK","CEK!"))</f>
        <v/>
      </c>
    </row>
    <row r="6">
      <c r="A6" s="18" t="n"/>
      <c r="B6" s="25" t="inlineStr">
        <is>
          <t>Modal Saraswati</t>
        </is>
      </c>
      <c r="C6" s="20" t="n"/>
      <c r="D6" s="20" t="n">
        <v>50000000</v>
      </c>
      <c r="E6" s="21" t="inlineStr"/>
      <c r="F6" s="22" t="n">
        <v>1</v>
      </c>
      <c r="G6" s="23">
        <f>IF($F6="","",SUMIFS($C$5:$C$52,$F$5:$F$52,$F6))</f>
        <v/>
      </c>
      <c r="H6" s="23">
        <f>IF($F6="","",SUMIFS($D$5:$D$52,$F$5:$F$52,$F6))</f>
        <v/>
      </c>
      <c r="I6" s="24">
        <f>IF($F6="","",IF(G6=H6,"OK","CEK!"))</f>
        <v/>
      </c>
    </row>
    <row r="7">
      <c r="A7" s="18" t="inlineStr">
        <is>
          <t>03/07/2026</t>
        </is>
      </c>
      <c r="B7" s="19" t="inlineStr">
        <is>
          <t>Kas di Bank</t>
        </is>
      </c>
      <c r="C7" s="20" t="n">
        <v>30000000</v>
      </c>
      <c r="D7" s="20" t="n"/>
      <c r="E7" s="21" t="inlineStr">
        <is>
          <t>Setoran modal tambahan ke rekening BCA usaha</t>
        </is>
      </c>
      <c r="F7" s="22" t="n">
        <v>2</v>
      </c>
      <c r="G7" s="23">
        <f>IF($F7="","",SUMIFS($C$5:$C$52,$F$5:$F$52,$F7))</f>
        <v/>
      </c>
      <c r="H7" s="23">
        <f>IF($F7="","",SUMIFS($D$5:$D$52,$F$5:$F$52,$F7))</f>
        <v/>
      </c>
      <c r="I7" s="24">
        <f>IF($F7="","",IF(G7=H7,"OK","CEK!"))</f>
        <v/>
      </c>
    </row>
    <row r="8">
      <c r="A8" s="18" t="n"/>
      <c r="B8" s="25" t="inlineStr">
        <is>
          <t>Modal Saraswati</t>
        </is>
      </c>
      <c r="C8" s="20" t="n"/>
      <c r="D8" s="20" t="n">
        <v>30000000</v>
      </c>
      <c r="E8" s="21" t="inlineStr"/>
      <c r="F8" s="22" t="n">
        <v>2</v>
      </c>
      <c r="G8" s="23">
        <f>IF($F8="","",SUMIFS($C$5:$C$52,$F$5:$F$52,$F8))</f>
        <v/>
      </c>
      <c r="H8" s="23">
        <f>IF($F8="","",SUMIFS($D$5:$D$52,$F$5:$F$52,$F8))</f>
        <v/>
      </c>
      <c r="I8" s="24">
        <f>IF($F8="","",IF(G8=H8,"OK","CEK!"))</f>
        <v/>
      </c>
    </row>
    <row r="9">
      <c r="A9" s="18" t="inlineStr">
        <is>
          <t>04/07/2026</t>
        </is>
      </c>
      <c r="B9" s="19" t="inlineStr">
        <is>
          <t>Peralatan</t>
        </is>
      </c>
      <c r="C9" s="20" t="n">
        <v>25000000</v>
      </c>
      <c r="D9" s="20" t="n"/>
      <c r="E9" s="21" t="inlineStr">
        <is>
          <t>Beli mesin espresso La Marzocco, grinder, blender (tunai transfer)</t>
        </is>
      </c>
      <c r="F9" s="22" t="n">
        <v>3</v>
      </c>
      <c r="G9" s="23">
        <f>IF($F9="","",SUMIFS($C$5:$C$52,$F$5:$F$52,$F9))</f>
        <v/>
      </c>
      <c r="H9" s="23">
        <f>IF($F9="","",SUMIFS($D$5:$D$52,$F$5:$F$52,$F9))</f>
        <v/>
      </c>
      <c r="I9" s="24">
        <f>IF($F9="","",IF(G9=H9,"OK","CEK!"))</f>
        <v/>
      </c>
    </row>
    <row r="10">
      <c r="A10" s="18" t="n"/>
      <c r="B10" s="25" t="inlineStr">
        <is>
          <t>Kas di Bank</t>
        </is>
      </c>
      <c r="C10" s="20" t="n"/>
      <c r="D10" s="20" t="n">
        <v>25000000</v>
      </c>
      <c r="E10" s="21" t="inlineStr"/>
      <c r="F10" s="22" t="n">
        <v>3</v>
      </c>
      <c r="G10" s="23">
        <f>IF($F10="","",SUMIFS($C$5:$C$52,$F$5:$F$52,$F10))</f>
        <v/>
      </c>
      <c r="H10" s="23">
        <f>IF($F10="","",SUMIFS($D$5:$D$52,$F$5:$F$52,$F10))</f>
        <v/>
      </c>
      <c r="I10" s="24">
        <f>IF($F10="","",IF(G10=H10,"OK","CEK!"))</f>
        <v/>
      </c>
    </row>
    <row r="11">
      <c r="A11" s="18" t="inlineStr">
        <is>
          <t>05/07/2026</t>
        </is>
      </c>
      <c r="B11" s="19" t="inlineStr">
        <is>
          <t>Perlengkapan</t>
        </is>
      </c>
      <c r="C11" s="20" t="n">
        <v>3500000</v>
      </c>
      <c r="D11" s="20" t="n"/>
      <c r="E11" s="21" t="inlineStr">
        <is>
          <t>Beli gelas, sedotan, tisu, syrup, alat bar lat di Toko Sumber Rezeki</t>
        </is>
      </c>
      <c r="F11" s="22" t="n">
        <v>4</v>
      </c>
      <c r="G11" s="23">
        <f>IF($F11="","",SUMIFS($C$5:$C$52,$F$5:$F$52,$F11))</f>
        <v/>
      </c>
      <c r="H11" s="23">
        <f>IF($F11="","",SUMIFS($D$5:$D$52,$F$5:$F$52,$F11))</f>
        <v/>
      </c>
      <c r="I11" s="24">
        <f>IF($F11="","",IF(G11=H11,"OK","CEK!"))</f>
        <v/>
      </c>
    </row>
    <row r="12">
      <c r="A12" s="18" t="n"/>
      <c r="B12" s="25" t="inlineStr">
        <is>
          <t>Kas</t>
        </is>
      </c>
      <c r="C12" s="20" t="n"/>
      <c r="D12" s="20" t="n">
        <v>3500000</v>
      </c>
      <c r="E12" s="21" t="inlineStr"/>
      <c r="F12" s="22" t="n">
        <v>4</v>
      </c>
      <c r="G12" s="23">
        <f>IF($F12="","",SUMIFS($C$5:$C$52,$F$5:$F$52,$F12))</f>
        <v/>
      </c>
      <c r="H12" s="23">
        <f>IF($F12="","",SUMIFS($D$5:$D$52,$F$5:$F$52,$F12))</f>
        <v/>
      </c>
      <c r="I12" s="24">
        <f>IF($F12="","",IF(G12=H12,"OK","CEK!"))</f>
        <v/>
      </c>
    </row>
    <row r="13">
      <c r="A13" s="18" t="inlineStr">
        <is>
          <t>06/07/2026</t>
        </is>
      </c>
      <c r="B13" s="19" t="inlineStr">
        <is>
          <t>Beban Sewa</t>
        </is>
      </c>
      <c r="C13" s="20" t="n">
        <v>6000000</v>
      </c>
      <c r="D13" s="20" t="n"/>
      <c r="E13" s="21" t="inlineStr">
        <is>
          <t>Bayar sewa ruko 1 tahun di muka dibukukan beban Juli (disederhanakan)</t>
        </is>
      </c>
      <c r="F13" s="22" t="n">
        <v>5</v>
      </c>
      <c r="G13" s="23">
        <f>IF($F13="","",SUMIFS($C$5:$C$52,$F$5:$F$52,$F13))</f>
        <v/>
      </c>
      <c r="H13" s="23">
        <f>IF($F13="","",SUMIFS($D$5:$D$52,$F$5:$F$52,$F13))</f>
        <v/>
      </c>
      <c r="I13" s="24">
        <f>IF($F13="","",IF(G13=H13,"OK","CEK!"))</f>
        <v/>
      </c>
    </row>
    <row r="14">
      <c r="A14" s="18" t="n"/>
      <c r="B14" s="25" t="inlineStr">
        <is>
          <t>Kas</t>
        </is>
      </c>
      <c r="C14" s="20" t="n"/>
      <c r="D14" s="20" t="n">
        <v>6000000</v>
      </c>
      <c r="E14" s="21" t="inlineStr"/>
      <c r="F14" s="22" t="n">
        <v>5</v>
      </c>
      <c r="G14" s="23">
        <f>IF($F14="","",SUMIFS($C$5:$C$52,$F$5:$F$52,$F14))</f>
        <v/>
      </c>
      <c r="H14" s="23">
        <f>IF($F14="","",SUMIFS($D$5:$D$52,$F$5:$F$52,$F14))</f>
        <v/>
      </c>
      <c r="I14" s="24">
        <f>IF($F14="","",IF(G14=H14,"OK","CEK!"))</f>
        <v/>
      </c>
    </row>
    <row r="15">
      <c r="A15" s="18" t="inlineStr">
        <is>
          <t>07/07/2026</t>
        </is>
      </c>
      <c r="B15" s="19" t="inlineStr">
        <is>
          <t>Peralatan</t>
        </is>
      </c>
      <c r="C15" s="20" t="n">
        <v>8000000</v>
      </c>
      <c r="D15" s="20" t="n"/>
      <c r="E15" s="21" t="inlineStr">
        <is>
          <t>Beli meja-kursi &amp; rak display kredit dari CV Mebel Jati</t>
        </is>
      </c>
      <c r="F15" s="22" t="n">
        <v>6</v>
      </c>
      <c r="G15" s="23">
        <f>IF($F15="","",SUMIFS($C$5:$C$52,$F$5:$F$52,$F15))</f>
        <v/>
      </c>
      <c r="H15" s="23">
        <f>IF($F15="","",SUMIFS($D$5:$D$52,$F$5:$F$52,$F15))</f>
        <v/>
      </c>
      <c r="I15" s="24">
        <f>IF($F15="","",IF(G15=H15,"OK","CEK!"))</f>
        <v/>
      </c>
    </row>
    <row r="16">
      <c r="A16" s="18" t="n"/>
      <c r="B16" s="25" t="inlineStr">
        <is>
          <t>Utang Usaha</t>
        </is>
      </c>
      <c r="C16" s="20" t="n"/>
      <c r="D16" s="20" t="n">
        <v>8000000</v>
      </c>
      <c r="E16" s="21" t="inlineStr"/>
      <c r="F16" s="22" t="n">
        <v>6</v>
      </c>
      <c r="G16" s="23">
        <f>IF($F16="","",SUMIFS($C$5:$C$52,$F$5:$F$52,$F16))</f>
        <v/>
      </c>
      <c r="H16" s="23">
        <f>IF($F16="","",SUMIFS($D$5:$D$52,$F$5:$F$52,$F16))</f>
        <v/>
      </c>
      <c r="I16" s="24">
        <f>IF($F16="","",IF(G16=H16,"OK","CEK!"))</f>
        <v/>
      </c>
    </row>
    <row r="17">
      <c r="A17" s="18" t="inlineStr">
        <is>
          <t>08/07/2026</t>
        </is>
      </c>
      <c r="B17" s="19" t="inlineStr">
        <is>
          <t>Kas</t>
        </is>
      </c>
      <c r="C17" s="20" t="n">
        <v>1200000</v>
      </c>
      <c r="D17" s="20" t="n"/>
      <c r="E17" s="21" t="inlineStr">
        <is>
          <t>Penjualan kopi hari pertama (espresso, cappuccino, americano)</t>
        </is>
      </c>
      <c r="F17" s="22" t="n">
        <v>7</v>
      </c>
      <c r="G17" s="23">
        <f>IF($F17="","",SUMIFS($C$5:$C$52,$F$5:$F$52,$F17))</f>
        <v/>
      </c>
      <c r="H17" s="23">
        <f>IF($F17="","",SUMIFS($D$5:$D$52,$F$5:$F$52,$F17))</f>
        <v/>
      </c>
      <c r="I17" s="24">
        <f>IF($F17="","",IF(G17=H17,"OK","CEK!"))</f>
        <v/>
      </c>
    </row>
    <row r="18">
      <c r="A18" s="18" t="n"/>
      <c r="B18" s="25" t="inlineStr">
        <is>
          <t>Pendapatan Kopi</t>
        </is>
      </c>
      <c r="C18" s="20" t="n"/>
      <c r="D18" s="20" t="n">
        <v>1200000</v>
      </c>
      <c r="E18" s="21" t="inlineStr"/>
      <c r="F18" s="22" t="n">
        <v>7</v>
      </c>
      <c r="G18" s="23">
        <f>IF($F18="","",SUMIFS($C$5:$C$52,$F$5:$F$52,$F18))</f>
        <v/>
      </c>
      <c r="H18" s="23">
        <f>IF($F18="","",SUMIFS($D$5:$D$52,$F$5:$F$52,$F18))</f>
        <v/>
      </c>
      <c r="I18" s="24">
        <f>IF($F18="","",IF(G18=H18,"OK","CEK!"))</f>
        <v/>
      </c>
    </row>
    <row r="19">
      <c r="A19" s="18" t="inlineStr">
        <is>
          <t>10/07/2026</t>
        </is>
      </c>
      <c r="B19" s="19" t="inlineStr">
        <is>
          <t>Kas</t>
        </is>
      </c>
      <c r="C19" s="20" t="n">
        <v>2350000</v>
      </c>
      <c r="D19" s="20" t="n"/>
      <c r="E19" s="21" t="inlineStr">
        <is>
          <t>Penjualan kopi akhir pekan</t>
        </is>
      </c>
      <c r="F19" s="22" t="n">
        <v>8</v>
      </c>
      <c r="G19" s="23">
        <f>IF($F19="","",SUMIFS($C$5:$C$52,$F$5:$F$52,$F19))</f>
        <v/>
      </c>
      <c r="H19" s="23">
        <f>IF($F19="","",SUMIFS($D$5:$D$52,$F$5:$F$52,$F19))</f>
        <v/>
      </c>
      <c r="I19" s="24">
        <f>IF($F19="","",IF(G19=H19,"OK","CEK!"))</f>
        <v/>
      </c>
    </row>
    <row r="20">
      <c r="A20" s="18" t="n"/>
      <c r="B20" s="25" t="inlineStr">
        <is>
          <t>Pendapatan Kopi</t>
        </is>
      </c>
      <c r="C20" s="20" t="n"/>
      <c r="D20" s="20" t="n">
        <v>2350000</v>
      </c>
      <c r="E20" s="21" t="inlineStr"/>
      <c r="F20" s="22" t="n">
        <v>8</v>
      </c>
      <c r="G20" s="23">
        <f>IF($F20="","",SUMIFS($C$5:$C$52,$F$5:$F$52,$F20))</f>
        <v/>
      </c>
      <c r="H20" s="23">
        <f>IF($F20="","",SUMIFS($D$5:$D$52,$F$5:$F$52,$F20))</f>
        <v/>
      </c>
      <c r="I20" s="24">
        <f>IF($F20="","",IF(G20=H20,"OK","CEK!"))</f>
        <v/>
      </c>
    </row>
    <row r="21">
      <c r="A21" s="18" t="inlineStr">
        <is>
          <t>10/07/2026</t>
        </is>
      </c>
      <c r="B21" s="19" t="inlineStr">
        <is>
          <t>Kas</t>
        </is>
      </c>
      <c r="C21" s="20" t="n">
        <v>850000</v>
      </c>
      <c r="D21" s="20" t="n"/>
      <c r="E21" s="21" t="inlineStr">
        <is>
          <t>Penjualan pisang goreng, croissant, roti bakar</t>
        </is>
      </c>
      <c r="F21" s="22" t="n">
        <v>9</v>
      </c>
      <c r="G21" s="23">
        <f>IF($F21="","",SUMIFS($C$5:$C$52,$F$5:$F$52,$F21))</f>
        <v/>
      </c>
      <c r="H21" s="23">
        <f>IF($F21="","",SUMIFS($D$5:$D$52,$F$5:$F$52,$F21))</f>
        <v/>
      </c>
      <c r="I21" s="24">
        <f>IF($F21="","",IF(G21=H21,"OK","CEK!"))</f>
        <v/>
      </c>
    </row>
    <row r="22">
      <c r="A22" s="18" t="n"/>
      <c r="B22" s="25" t="inlineStr">
        <is>
          <t>Pendapatan Makanan</t>
        </is>
      </c>
      <c r="C22" s="20" t="n"/>
      <c r="D22" s="20" t="n">
        <v>850000</v>
      </c>
      <c r="E22" s="21" t="inlineStr"/>
      <c r="F22" s="22" t="n">
        <v>9</v>
      </c>
      <c r="G22" s="23">
        <f>IF($F22="","",SUMIFS($C$5:$C$52,$F$5:$F$52,$F22))</f>
        <v/>
      </c>
      <c r="H22" s="23">
        <f>IF($F22="","",SUMIFS($D$5:$D$52,$F$5:$F$52,$F22))</f>
        <v/>
      </c>
      <c r="I22" s="24">
        <f>IF($F22="","",IF(G22=H22,"OK","CEK!"))</f>
        <v/>
      </c>
    </row>
    <row r="23">
      <c r="A23" s="18" t="inlineStr">
        <is>
          <t>12/07/2026</t>
        </is>
      </c>
      <c r="B23" s="19" t="inlineStr">
        <is>
          <t>Beban Bahan Baku</t>
        </is>
      </c>
      <c r="C23" s="20" t="n">
        <v>2800000</v>
      </c>
      <c r="D23" s="20" t="n"/>
      <c r="E23" s="21" t="inlineStr">
        <is>
          <t>Beli biji kopi 20 kg Gayo + susu segar dari petani &amp; Koperasi Susu</t>
        </is>
      </c>
      <c r="F23" s="22" t="n">
        <v>10</v>
      </c>
      <c r="G23" s="23">
        <f>IF($F23="","",SUMIFS($C$5:$C$52,$F$5:$F$52,$F23))</f>
        <v/>
      </c>
      <c r="H23" s="23">
        <f>IF($F23="","",SUMIFS($D$5:$D$52,$F$5:$F$52,$F23))</f>
        <v/>
      </c>
      <c r="I23" s="24">
        <f>IF($F23="","",IF(G23=H23,"OK","CEK!"))</f>
        <v/>
      </c>
    </row>
    <row r="24">
      <c r="A24" s="18" t="n"/>
      <c r="B24" s="25" t="inlineStr">
        <is>
          <t>Kas</t>
        </is>
      </c>
      <c r="C24" s="20" t="n"/>
      <c r="D24" s="20" t="n">
        <v>2800000</v>
      </c>
      <c r="E24" s="21" t="inlineStr"/>
      <c r="F24" s="22" t="n">
        <v>10</v>
      </c>
      <c r="G24" s="23">
        <f>IF($F24="","",SUMIFS($C$5:$C$52,$F$5:$F$52,$F24))</f>
        <v/>
      </c>
      <c r="H24" s="23">
        <f>IF($F24="","",SUMIFS($D$5:$D$52,$F$5:$F$52,$F24))</f>
        <v/>
      </c>
      <c r="I24" s="24">
        <f>IF($F24="","",IF(G24=H24,"OK","CEK!"))</f>
        <v/>
      </c>
    </row>
    <row r="25">
      <c r="A25" s="18" t="inlineStr">
        <is>
          <t>14/07/2026</t>
        </is>
      </c>
      <c r="B25" s="19" t="inlineStr">
        <is>
          <t>Beban Listrik &amp; Air</t>
        </is>
      </c>
      <c r="C25" s="20" t="n">
        <v>650000</v>
      </c>
      <c r="D25" s="20" t="n"/>
      <c r="E25" s="21" t="inlineStr">
        <is>
          <t>Bayar tagihan PLN + PDAM Juni-Juli</t>
        </is>
      </c>
      <c r="F25" s="22" t="n">
        <v>11</v>
      </c>
      <c r="G25" s="23">
        <f>IF($F25="","",SUMIFS($C$5:$C$52,$F$5:$F$52,$F25))</f>
        <v/>
      </c>
      <c r="H25" s="23">
        <f>IF($F25="","",SUMIFS($D$5:$D$52,$F$5:$F$52,$F25))</f>
        <v/>
      </c>
      <c r="I25" s="24">
        <f>IF($F25="","",IF(G25=H25,"OK","CEK!"))</f>
        <v/>
      </c>
    </row>
    <row r="26">
      <c r="A26" s="18" t="n"/>
      <c r="B26" s="25" t="inlineStr">
        <is>
          <t>Kas</t>
        </is>
      </c>
      <c r="C26" s="20" t="n"/>
      <c r="D26" s="20" t="n">
        <v>650000</v>
      </c>
      <c r="E26" s="21" t="inlineStr"/>
      <c r="F26" s="22" t="n">
        <v>11</v>
      </c>
      <c r="G26" s="23">
        <f>IF($F26="","",SUMIFS($C$5:$C$52,$F$5:$F$52,$F26))</f>
        <v/>
      </c>
      <c r="H26" s="23">
        <f>IF($F26="","",SUMIFS($D$5:$D$52,$F$5:$F$52,$F26))</f>
        <v/>
      </c>
      <c r="I26" s="24">
        <f>IF($F26="","",IF(G26=H26,"OK","CEK!"))</f>
        <v/>
      </c>
    </row>
    <row r="27">
      <c r="A27" s="18" t="inlineStr">
        <is>
          <t>15/07/2026</t>
        </is>
      </c>
      <c r="B27" s="19" t="inlineStr">
        <is>
          <t>Beban Gaji</t>
        </is>
      </c>
      <c r="C27" s="20" t="n">
        <v>3200000</v>
      </c>
      <c r="D27" s="20" t="n"/>
      <c r="E27" s="21" t="inlineStr">
        <is>
          <t>Gaji 2 barista + 1 pelayan periode 1-15 Juli</t>
        </is>
      </c>
      <c r="F27" s="22" t="n">
        <v>12</v>
      </c>
      <c r="G27" s="23">
        <f>IF($F27="","",SUMIFS($C$5:$C$52,$F$5:$F$52,$F27))</f>
        <v/>
      </c>
      <c r="H27" s="23">
        <f>IF($F27="","",SUMIFS($D$5:$D$52,$F$5:$F$52,$F27))</f>
        <v/>
      </c>
      <c r="I27" s="24">
        <f>IF($F27="","",IF(G27=H27,"OK","CEK!"))</f>
        <v/>
      </c>
    </row>
    <row r="28">
      <c r="A28" s="18" t="n"/>
      <c r="B28" s="25" t="inlineStr">
        <is>
          <t>Kas</t>
        </is>
      </c>
      <c r="C28" s="20" t="n"/>
      <c r="D28" s="20" t="n">
        <v>3200000</v>
      </c>
      <c r="E28" s="21" t="inlineStr"/>
      <c r="F28" s="22" t="n">
        <v>12</v>
      </c>
      <c r="G28" s="23">
        <f>IF($F28="","",SUMIFS($C$5:$C$52,$F$5:$F$52,$F28))</f>
        <v/>
      </c>
      <c r="H28" s="23">
        <f>IF($F28="","",SUMIFS($D$5:$D$52,$F$5:$F$52,$F28))</f>
        <v/>
      </c>
      <c r="I28" s="24">
        <f>IF($F28="","",IF(G28=H28,"OK","CEK!"))</f>
        <v/>
      </c>
    </row>
    <row r="29">
      <c r="A29" s="18" t="inlineStr">
        <is>
          <t>16/07/2026</t>
        </is>
      </c>
      <c r="B29" s="19" t="inlineStr">
        <is>
          <t>Piutang Usaha</t>
        </is>
      </c>
      <c r="C29" s="20" t="n">
        <v>1500000</v>
      </c>
      <c r="D29" s="20" t="n"/>
      <c r="E29" s="21" t="inlineStr">
        <is>
          <t>Suplai kopi 80 cup ke kantor coworking (faktur, jatuh tempo 30 hari)</t>
        </is>
      </c>
      <c r="F29" s="22" t="n">
        <v>13</v>
      </c>
      <c r="G29" s="23">
        <f>IF($F29="","",SUMIFS($C$5:$C$52,$F$5:$F$52,$F29))</f>
        <v/>
      </c>
      <c r="H29" s="23">
        <f>IF($F29="","",SUMIFS($D$5:$D$52,$F$5:$F$52,$F29))</f>
        <v/>
      </c>
      <c r="I29" s="24">
        <f>IF($F29="","",IF(G29=H29,"OK","CEK!"))</f>
        <v/>
      </c>
    </row>
    <row r="30">
      <c r="A30" s="18" t="n"/>
      <c r="B30" s="25" t="inlineStr">
        <is>
          <t>Pendapatan Kopi</t>
        </is>
      </c>
      <c r="C30" s="20" t="n"/>
      <c r="D30" s="20" t="n">
        <v>1500000</v>
      </c>
      <c r="E30" s="21" t="inlineStr"/>
      <c r="F30" s="22" t="n">
        <v>13</v>
      </c>
      <c r="G30" s="23">
        <f>IF($F30="","",SUMIFS($C$5:$C$52,$F$5:$F$52,$F30))</f>
        <v/>
      </c>
      <c r="H30" s="23">
        <f>IF($F30="","",SUMIFS($D$5:$D$52,$F$5:$F$52,$F30))</f>
        <v/>
      </c>
      <c r="I30" s="24">
        <f>IF($F30="","",IF(G30=H30,"OK","CEK!"))</f>
        <v/>
      </c>
    </row>
    <row r="31">
      <c r="A31" s="18" t="inlineStr">
        <is>
          <t>17/07/2026</t>
        </is>
      </c>
      <c r="B31" s="19" t="inlineStr">
        <is>
          <t>Kas</t>
        </is>
      </c>
      <c r="C31" s="20" t="n">
        <v>1950000</v>
      </c>
      <c r="D31" s="20" t="n"/>
      <c r="E31" s="21" t="inlineStr">
        <is>
          <t>Penjualan kopi reguler</t>
        </is>
      </c>
      <c r="F31" s="22" t="n">
        <v>14</v>
      </c>
      <c r="G31" s="23">
        <f>IF($F31="","",SUMIFS($C$5:$C$52,$F$5:$F$52,$F31))</f>
        <v/>
      </c>
      <c r="H31" s="23">
        <f>IF($F31="","",SUMIFS($D$5:$D$52,$F$5:$F$52,$F31))</f>
        <v/>
      </c>
      <c r="I31" s="24">
        <f>IF($F31="","",IF(G31=H31,"OK","CEK!"))</f>
        <v/>
      </c>
    </row>
    <row r="32">
      <c r="A32" s="18" t="n"/>
      <c r="B32" s="25" t="inlineStr">
        <is>
          <t>Pendapatan Kopi</t>
        </is>
      </c>
      <c r="C32" s="20" t="n"/>
      <c r="D32" s="20" t="n">
        <v>1950000</v>
      </c>
      <c r="E32" s="21" t="inlineStr"/>
      <c r="F32" s="22" t="n">
        <v>14</v>
      </c>
      <c r="G32" s="23">
        <f>IF($F32="","",SUMIFS($C$5:$C$52,$F$5:$F$52,$F32))</f>
        <v/>
      </c>
      <c r="H32" s="23">
        <f>IF($F32="","",SUMIFS($D$5:$D$52,$F$5:$F$52,$F32))</f>
        <v/>
      </c>
      <c r="I32" s="24">
        <f>IF($F32="","",IF(G32=H32,"OK","CEK!"))</f>
        <v/>
      </c>
    </row>
    <row r="33">
      <c r="A33" s="18" t="inlineStr">
        <is>
          <t>18/07/2026</t>
        </is>
      </c>
      <c r="B33" s="19" t="inlineStr">
        <is>
          <t>Kas</t>
        </is>
      </c>
      <c r="C33" s="20" t="n">
        <v>980000</v>
      </c>
      <c r="D33" s="20" t="n"/>
      <c r="E33" s="21" t="inlineStr">
        <is>
          <t>Penjualan makanan + camilan</t>
        </is>
      </c>
      <c r="F33" s="22" t="n">
        <v>15</v>
      </c>
      <c r="G33" s="23">
        <f>IF($F33="","",SUMIFS($C$5:$C$52,$F$5:$F$52,$F33))</f>
        <v/>
      </c>
      <c r="H33" s="23">
        <f>IF($F33="","",SUMIFS($D$5:$D$52,$F$5:$F$52,$F33))</f>
        <v/>
      </c>
      <c r="I33" s="24">
        <f>IF($F33="","",IF(G33=H33,"OK","CEK!"))</f>
        <v/>
      </c>
    </row>
    <row r="34">
      <c r="A34" s="18" t="n"/>
      <c r="B34" s="25" t="inlineStr">
        <is>
          <t>Pendapatan Makanan</t>
        </is>
      </c>
      <c r="C34" s="20" t="n"/>
      <c r="D34" s="20" t="n">
        <v>980000</v>
      </c>
      <c r="E34" s="21" t="inlineStr"/>
      <c r="F34" s="22" t="n">
        <v>15</v>
      </c>
      <c r="G34" s="23">
        <f>IF($F34="","",SUMIFS($C$5:$C$52,$F$5:$F$52,$F34))</f>
        <v/>
      </c>
      <c r="H34" s="23">
        <f>IF($F34="","",SUMIFS($D$5:$D$52,$F$5:$F$52,$F34))</f>
        <v/>
      </c>
      <c r="I34" s="24">
        <f>IF($F34="","",IF(G34=H34,"OK","CEK!"))</f>
        <v/>
      </c>
    </row>
    <row r="35">
      <c r="A35" s="18" t="inlineStr">
        <is>
          <t>20/07/2026</t>
        </is>
      </c>
      <c r="B35" s="19" t="inlineStr">
        <is>
          <t>Beban Lain-Lain</t>
        </is>
      </c>
      <c r="C35" s="20" t="n">
        <v>450000</v>
      </c>
      <c r="D35" s="20" t="n"/>
      <c r="E35" s="21" t="inlineStr">
        <is>
          <t>Pasang iklan Instagram Ads + cetak brosur</t>
        </is>
      </c>
      <c r="F35" s="22" t="n">
        <v>16</v>
      </c>
      <c r="G35" s="23">
        <f>IF($F35="","",SUMIFS($C$5:$C$52,$F$5:$F$52,$F35))</f>
        <v/>
      </c>
      <c r="H35" s="23">
        <f>IF($F35="","",SUMIFS($D$5:$D$52,$F$5:$F$52,$F35))</f>
        <v/>
      </c>
      <c r="I35" s="24">
        <f>IF($F35="","",IF(G35=H35,"OK","CEK!"))</f>
        <v/>
      </c>
    </row>
    <row r="36">
      <c r="A36" s="18" t="n"/>
      <c r="B36" s="25" t="inlineStr">
        <is>
          <t>Kas</t>
        </is>
      </c>
      <c r="C36" s="20" t="n"/>
      <c r="D36" s="20" t="n">
        <v>450000</v>
      </c>
      <c r="E36" s="21" t="inlineStr"/>
      <c r="F36" s="22" t="n">
        <v>16</v>
      </c>
      <c r="G36" s="23">
        <f>IF($F36="","",SUMIFS($C$5:$C$52,$F$5:$F$52,$F36))</f>
        <v/>
      </c>
      <c r="H36" s="23">
        <f>IF($F36="","",SUMIFS($D$5:$D$52,$F$5:$F$52,$F36))</f>
        <v/>
      </c>
      <c r="I36" s="24">
        <f>IF($F36="","",IF(G36=H36,"OK","CEK!"))</f>
        <v/>
      </c>
    </row>
    <row r="37">
      <c r="A37" s="18" t="inlineStr">
        <is>
          <t>22/07/2026</t>
        </is>
      </c>
      <c r="B37" s="19" t="inlineStr">
        <is>
          <t>Kas</t>
        </is>
      </c>
      <c r="C37" s="20" t="n">
        <v>1000000</v>
      </c>
      <c r="D37" s="20" t="n"/>
      <c r="E37" s="21" t="inlineStr">
        <is>
          <t>Terima pelunasan separuh piutang dari coworking</t>
        </is>
      </c>
      <c r="F37" s="22" t="n">
        <v>17</v>
      </c>
      <c r="G37" s="23">
        <f>IF($F37="","",SUMIFS($C$5:$C$52,$F$5:$F$52,$F37))</f>
        <v/>
      </c>
      <c r="H37" s="23">
        <f>IF($F37="","",SUMIFS($D$5:$D$52,$F$5:$F$52,$F37))</f>
        <v/>
      </c>
      <c r="I37" s="24">
        <f>IF($F37="","",IF(G37=H37,"OK","CEK!"))</f>
        <v/>
      </c>
    </row>
    <row r="38">
      <c r="A38" s="18" t="n"/>
      <c r="B38" s="25" t="inlineStr">
        <is>
          <t>Piutang Usaha</t>
        </is>
      </c>
      <c r="C38" s="20" t="n"/>
      <c r="D38" s="20" t="n">
        <v>1000000</v>
      </c>
      <c r="E38" s="21" t="inlineStr"/>
      <c r="F38" s="22" t="n">
        <v>17</v>
      </c>
      <c r="G38" s="23">
        <f>IF($F38="","",SUMIFS($C$5:$C$52,$F$5:$F$52,$F38))</f>
        <v/>
      </c>
      <c r="H38" s="23">
        <f>IF($F38="","",SUMIFS($D$5:$D$52,$F$5:$F$52,$F38))</f>
        <v/>
      </c>
      <c r="I38" s="24">
        <f>IF($F38="","",IF(G38=H38,"OK","CEK!"))</f>
        <v/>
      </c>
    </row>
    <row r="39">
      <c r="A39" s="18" t="inlineStr">
        <is>
          <t>24/07/2026</t>
        </is>
      </c>
      <c r="B39" s="19" t="inlineStr">
        <is>
          <t>Utang Usaha</t>
        </is>
      </c>
      <c r="C39" s="20" t="n">
        <v>4000000</v>
      </c>
      <c r="D39" s="20" t="n"/>
      <c r="E39" s="21" t="inlineStr">
        <is>
          <t>Melunasi sebagian utang ke CV Mebel Jati (transfer)</t>
        </is>
      </c>
      <c r="F39" s="22" t="n">
        <v>18</v>
      </c>
      <c r="G39" s="23">
        <f>IF($F39="","",SUMIFS($C$5:$C$52,$F$5:$F$52,$F39))</f>
        <v/>
      </c>
      <c r="H39" s="23">
        <f>IF($F39="","",SUMIFS($D$5:$D$52,$F$5:$F$52,$F39))</f>
        <v/>
      </c>
      <c r="I39" s="24">
        <f>IF($F39="","",IF(G39=H39,"OK","CEK!"))</f>
        <v/>
      </c>
    </row>
    <row r="40">
      <c r="A40" s="18" t="n"/>
      <c r="B40" s="25" t="inlineStr">
        <is>
          <t>Kas di Bank</t>
        </is>
      </c>
      <c r="C40" s="20" t="n"/>
      <c r="D40" s="20" t="n">
        <v>4000000</v>
      </c>
      <c r="E40" s="21" t="inlineStr"/>
      <c r="F40" s="22" t="n">
        <v>18</v>
      </c>
      <c r="G40" s="23">
        <f>IF($F40="","",SUMIFS($C$5:$C$52,$F$5:$F$52,$F40))</f>
        <v/>
      </c>
      <c r="H40" s="23">
        <f>IF($F40="","",SUMIFS($D$5:$D$52,$F$5:$F$52,$F40))</f>
        <v/>
      </c>
      <c r="I40" s="24">
        <f>IF($F40="","",IF(G40=H40,"OK","CEK!"))</f>
        <v/>
      </c>
    </row>
    <row r="41">
      <c r="A41" s="18" t="inlineStr">
        <is>
          <t>25/07/2026</t>
        </is>
      </c>
      <c r="B41" s="19" t="inlineStr">
        <is>
          <t>Beban Bahan Baku</t>
        </is>
      </c>
      <c r="C41" s="20" t="n">
        <v>1750000</v>
      </c>
      <c r="D41" s="20" t="n"/>
      <c r="E41" s="21" t="inlineStr">
        <is>
          <t>Beli biji kopi 12 kg Gayo kredit dari Koperasi Tani Tirta</t>
        </is>
      </c>
      <c r="F41" s="22" t="n">
        <v>19</v>
      </c>
      <c r="G41" s="23">
        <f>IF($F41="","",SUMIFS($C$5:$C$52,$F$5:$F$52,$F41))</f>
        <v/>
      </c>
      <c r="H41" s="23">
        <f>IF($F41="","",SUMIFS($D$5:$D$52,$F$5:$F$52,$F41))</f>
        <v/>
      </c>
      <c r="I41" s="24">
        <f>IF($F41="","",IF(G41=H41,"OK","CEK!"))</f>
        <v/>
      </c>
    </row>
    <row r="42">
      <c r="A42" s="18" t="n"/>
      <c r="B42" s="25" t="inlineStr">
        <is>
          <t>Utang Usaha</t>
        </is>
      </c>
      <c r="C42" s="20" t="n"/>
      <c r="D42" s="20" t="n">
        <v>1750000</v>
      </c>
      <c r="E42" s="21" t="inlineStr"/>
      <c r="F42" s="22" t="n">
        <v>19</v>
      </c>
      <c r="G42" s="23">
        <f>IF($F42="","",SUMIFS($C$5:$C$52,$F$5:$F$52,$F42))</f>
        <v/>
      </c>
      <c r="H42" s="23">
        <f>IF($F42="","",SUMIFS($D$5:$D$52,$F$5:$F$52,$F42))</f>
        <v/>
      </c>
      <c r="I42" s="24">
        <f>IF($F42="","",IF(G42=H42,"OK","CEK!"))</f>
        <v/>
      </c>
    </row>
    <row r="43">
      <c r="A43" s="18" t="inlineStr">
        <is>
          <t>27/07/2026</t>
        </is>
      </c>
      <c r="B43" s="19" t="inlineStr">
        <is>
          <t>Kas</t>
        </is>
      </c>
      <c r="C43" s="20" t="n">
        <v>2100000</v>
      </c>
      <c r="D43" s="20" t="n"/>
      <c r="E43" s="21" t="inlineStr">
        <is>
          <t>Penjualan kopi akhir pekan</t>
        </is>
      </c>
      <c r="F43" s="22" t="n">
        <v>20</v>
      </c>
      <c r="G43" s="23">
        <f>IF($F43="","",SUMIFS($C$5:$C$52,$F$5:$F$52,$F43))</f>
        <v/>
      </c>
      <c r="H43" s="23">
        <f>IF($F43="","",SUMIFS($D$5:$D$52,$F$5:$F$52,$F43))</f>
        <v/>
      </c>
      <c r="I43" s="24">
        <f>IF($F43="","",IF(G43=H43,"OK","CEK!"))</f>
        <v/>
      </c>
    </row>
    <row r="44">
      <c r="A44" s="18" t="n"/>
      <c r="B44" s="25" t="inlineStr">
        <is>
          <t>Pendapatan Kopi</t>
        </is>
      </c>
      <c r="C44" s="20" t="n"/>
      <c r="D44" s="20" t="n">
        <v>2100000</v>
      </c>
      <c r="E44" s="21" t="inlineStr"/>
      <c r="F44" s="22" t="n">
        <v>20</v>
      </c>
      <c r="G44" s="23">
        <f>IF($F44="","",SUMIFS($C$5:$C$52,$F$5:$F$52,$F44))</f>
        <v/>
      </c>
      <c r="H44" s="23">
        <f>IF($F44="","",SUMIFS($D$5:$D$52,$F$5:$F$52,$F44))</f>
        <v/>
      </c>
      <c r="I44" s="24">
        <f>IF($F44="","",IF(G44=H44,"OK","CEK!"))</f>
        <v/>
      </c>
    </row>
    <row r="45">
      <c r="A45" s="18" t="inlineStr">
        <is>
          <t>28/07/2026</t>
        </is>
      </c>
      <c r="B45" s="19" t="inlineStr">
        <is>
          <t>Prive Saraswati</t>
        </is>
      </c>
      <c r="C45" s="20" t="n">
        <v>2500000</v>
      </c>
      <c r="D45" s="20" t="n"/>
      <c r="E45" s="21" t="inlineStr">
        <is>
          <t>Pengambilan pribadi pemilik untuk keperluan rumah</t>
        </is>
      </c>
      <c r="F45" s="22" t="n">
        <v>21</v>
      </c>
      <c r="G45" s="23">
        <f>IF($F45="","",SUMIFS($C$5:$C$52,$F$5:$F$52,$F45))</f>
        <v/>
      </c>
      <c r="H45" s="23">
        <f>IF($F45="","",SUMIFS($D$5:$D$52,$F$5:$F$52,$F45))</f>
        <v/>
      </c>
      <c r="I45" s="24">
        <f>IF($F45="","",IF(G45=H45,"OK","CEK!"))</f>
        <v/>
      </c>
    </row>
    <row r="46">
      <c r="A46" s="18" t="n"/>
      <c r="B46" s="25" t="inlineStr">
        <is>
          <t>Kas</t>
        </is>
      </c>
      <c r="C46" s="20" t="n"/>
      <c r="D46" s="20" t="n">
        <v>2500000</v>
      </c>
      <c r="E46" s="21" t="inlineStr"/>
      <c r="F46" s="22" t="n">
        <v>21</v>
      </c>
      <c r="G46" s="23">
        <f>IF($F46="","",SUMIFS($C$5:$C$52,$F$5:$F$52,$F46))</f>
        <v/>
      </c>
      <c r="H46" s="23">
        <f>IF($F46="","",SUMIFS($D$5:$D$52,$F$5:$F$52,$F46))</f>
        <v/>
      </c>
      <c r="I46" s="24">
        <f>IF($F46="","",IF(G46=H46,"OK","CEK!"))</f>
        <v/>
      </c>
    </row>
    <row r="47">
      <c r="A47" s="18" t="inlineStr">
        <is>
          <t>29/07/2026</t>
        </is>
      </c>
      <c r="B47" s="19" t="inlineStr">
        <is>
          <t>Perlengkapan</t>
        </is>
      </c>
      <c r="C47" s="20" t="n">
        <v>1200000</v>
      </c>
      <c r="D47" s="20" t="n"/>
      <c r="E47" s="21" t="inlineStr">
        <is>
          <t>Restock gelas, tisu, sedotan (pembelian tunai)</t>
        </is>
      </c>
      <c r="F47" s="22" t="n">
        <v>22</v>
      </c>
      <c r="G47" s="23">
        <f>IF($F47="","",SUMIFS($C$5:$C$52,$F$5:$F$52,$F47))</f>
        <v/>
      </c>
      <c r="H47" s="23">
        <f>IF($F47="","",SUMIFS($D$5:$D$52,$F$5:$F$52,$F47))</f>
        <v/>
      </c>
      <c r="I47" s="24">
        <f>IF($F47="","",IF(G47=H47,"OK","CEK!"))</f>
        <v/>
      </c>
    </row>
    <row r="48">
      <c r="A48" s="18" t="n"/>
      <c r="B48" s="25" t="inlineStr">
        <is>
          <t>Kas</t>
        </is>
      </c>
      <c r="C48" s="20" t="n"/>
      <c r="D48" s="20" t="n">
        <v>1200000</v>
      </c>
      <c r="E48" s="21" t="inlineStr"/>
      <c r="F48" s="22" t="n">
        <v>22</v>
      </c>
      <c r="G48" s="23">
        <f>IF($F48="","",SUMIFS($C$5:$C$52,$F$5:$F$52,$F48))</f>
        <v/>
      </c>
      <c r="H48" s="23">
        <f>IF($F48="","",SUMIFS($D$5:$D$52,$F$5:$F$52,$F48))</f>
        <v/>
      </c>
      <c r="I48" s="24">
        <f>IF($F48="","",IF(G48=H48,"OK","CEK!"))</f>
        <v/>
      </c>
    </row>
    <row r="49">
      <c r="A49" s="18" t="inlineStr">
        <is>
          <t>30/07/2026</t>
        </is>
      </c>
      <c r="B49" s="19" t="inlineStr">
        <is>
          <t>Kas</t>
        </is>
      </c>
      <c r="C49" s="20" t="n">
        <v>1650000</v>
      </c>
      <c r="D49" s="20" t="n"/>
      <c r="E49" s="21" t="inlineStr">
        <is>
          <t>Penjualan kopi</t>
        </is>
      </c>
      <c r="F49" s="22" t="n">
        <v>23</v>
      </c>
      <c r="G49" s="23">
        <f>IF($F49="","",SUMIFS($C$5:$C$52,$F$5:$F$52,$F49))</f>
        <v/>
      </c>
      <c r="H49" s="23">
        <f>IF($F49="","",SUMIFS($D$5:$D$52,$F$5:$F$52,$F49))</f>
        <v/>
      </c>
      <c r="I49" s="24">
        <f>IF($F49="","",IF(G49=H49,"OK","CEK!"))</f>
        <v/>
      </c>
    </row>
    <row r="50">
      <c r="A50" s="18" t="n"/>
      <c r="B50" s="25" t="inlineStr">
        <is>
          <t>Pendapatan Kopi</t>
        </is>
      </c>
      <c r="C50" s="20" t="n"/>
      <c r="D50" s="20" t="n">
        <v>1650000</v>
      </c>
      <c r="E50" s="21" t="inlineStr"/>
      <c r="F50" s="22" t="n">
        <v>23</v>
      </c>
      <c r="G50" s="23">
        <f>IF($F50="","",SUMIFS($C$5:$C$52,$F$5:$F$52,$F50))</f>
        <v/>
      </c>
      <c r="H50" s="23">
        <f>IF($F50="","",SUMIFS($D$5:$D$52,$F$5:$F$52,$F50))</f>
        <v/>
      </c>
      <c r="I50" s="24">
        <f>IF($F50="","",IF(G50=H50,"OK","CEK!"))</f>
        <v/>
      </c>
    </row>
    <row r="51">
      <c r="A51" s="18" t="inlineStr">
        <is>
          <t>31/07/2026</t>
        </is>
      </c>
      <c r="B51" s="19" t="inlineStr">
        <is>
          <t>Beban Penyusutan</t>
        </is>
      </c>
      <c r="C51" s="20" t="n">
        <v>1100000</v>
      </c>
      <c r="D51" s="20" t="n"/>
      <c r="E51" s="21" t="inlineStr">
        <is>
          <t>Penyusutan bulan Juli: (25jt+8jt)/36 bulan x 1 bulan (garis lurus, umur 3 thn)</t>
        </is>
      </c>
      <c r="F51" s="22" t="n">
        <v>24</v>
      </c>
      <c r="G51" s="23">
        <f>IF($F51="","",SUMIFS($C$5:$C$52,$F$5:$F$52,$F51))</f>
        <v/>
      </c>
      <c r="H51" s="23">
        <f>IF($F51="","",SUMIFS($D$5:$D$52,$F$5:$F$52,$F51))</f>
        <v/>
      </c>
      <c r="I51" s="24">
        <f>IF($F51="","",IF(G51=H51,"OK","CEK!"))</f>
        <v/>
      </c>
    </row>
    <row r="52">
      <c r="A52" s="18" t="n"/>
      <c r="B52" s="25" t="inlineStr">
        <is>
          <t>Akum. Penyusutan Peralatan</t>
        </is>
      </c>
      <c r="C52" s="20" t="n"/>
      <c r="D52" s="20" t="n">
        <v>1100000</v>
      </c>
      <c r="E52" s="21" t="inlineStr"/>
      <c r="F52" s="22" t="n">
        <v>24</v>
      </c>
      <c r="G52" s="23">
        <f>IF($F52="","",SUMIFS($C$5:$C$52,$F$5:$F$52,$F52))</f>
        <v/>
      </c>
      <c r="H52" s="23">
        <f>IF($F52="","",SUMIFS($D$5:$D$52,$F$5:$F$52,$F52))</f>
        <v/>
      </c>
      <c r="I52" s="24">
        <f>IF($F52="","",IF(G52=H52,"OK","CEK!"))</f>
        <v/>
      </c>
    </row>
    <row r="53">
      <c r="A53" s="26" t="inlineStr">
        <is>
          <t>TOTAL</t>
        </is>
      </c>
      <c r="C53" s="27">
        <f>SUM(C5:C52)</f>
        <v/>
      </c>
      <c r="D53" s="27">
        <f>SUM(D5:D52)</f>
        <v/>
      </c>
      <c r="E53" s="28">
        <f>IF(C53=D53,"JURNAL SEIMBANG ✓","TIDAK SEIMBANG ✗")</f>
        <v/>
      </c>
    </row>
  </sheetData>
  <mergeCells count="4">
    <mergeCell ref="A1:I1"/>
    <mergeCell ref="E53:I53"/>
    <mergeCell ref="A53:B53"/>
    <mergeCell ref="A2:I2"/>
  </mergeCells>
  <dataValidations count="1">
    <dataValidation sqref="B5:B52" showDropDown="0" showInputMessage="0" showErrorMessage="0" allowBlank="1" errorTitle="Akun tidak dikenali" error="Pilih akun dari Daftar Akun, atau perpanjang daftar di sheet DAFTAR_AKUN." type="list">
      <formula1>=DAFTAR_AKUN!$B$4:$B$21</formula1>
    </dataValidation>
  </dataValidation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2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6" customWidth="1" min="1" max="1"/>
    <col width="30" customWidth="1" min="2" max="2"/>
    <col width="18" customWidth="1" min="3" max="3"/>
    <col width="18" customWidth="1" min="4" max="4"/>
    <col width="18" customWidth="1" min="5" max="5"/>
    <col width="20" customWidth="1" min="6" max="6"/>
  </cols>
  <sheetData>
    <row r="1" ht="24" customHeight="1">
      <c r="A1" s="1" t="inlineStr">
        <is>
          <t>Buku Besar — Posting Otomatis per Akun (SUMIF)</t>
        </is>
      </c>
    </row>
    <row r="2">
      <c r="A2" s="3" t="inlineStr">
        <is>
          <t>Tiap akun menjumlahkan sendiri semua transaksi JURNAL_UMUM yang menyentuhnya. Akun yang muncul di kolom debit Jurnal dijumlahkan ke kolom Debit; yang di kolom kredit dijumlahkan ke kolom Kredit. Saldo akhir dihitung sesuai sisi normal akun (lihat DAFTAR_AKUN kolom D). Tidak ada angka yang diketik manual di sheet ini.</t>
        </is>
      </c>
    </row>
    <row r="4" ht="32" customHeight="1">
      <c r="A4" s="6" t="inlineStr">
        <is>
          <t>Kode</t>
        </is>
      </c>
      <c r="B4" s="6" t="inlineStr">
        <is>
          <t>Akun</t>
        </is>
      </c>
      <c r="C4" s="6" t="inlineStr">
        <is>
          <t>Sisi Normal</t>
        </is>
      </c>
      <c r="D4" s="6" t="inlineStr">
        <is>
          <t>Total Debit</t>
        </is>
      </c>
      <c r="E4" s="6" t="inlineStr">
        <is>
          <t>Total Kredit</t>
        </is>
      </c>
      <c r="F4" s="6" t="inlineStr">
        <is>
          <t>Saldo Akhir (Rp)</t>
        </is>
      </c>
    </row>
    <row r="5">
      <c r="A5" s="29" t="inlineStr">
        <is>
          <t>1-1000</t>
        </is>
      </c>
      <c r="B5" s="30" t="inlineStr">
        <is>
          <t>Kas</t>
        </is>
      </c>
      <c r="C5" s="31" t="inlineStr">
        <is>
          <t>Debit</t>
        </is>
      </c>
      <c r="D5" s="32">
        <f>SUMIFS(JURNAL_UMUM!$C$5:$C$52,JURNAL_UMUM!$B$5:$B$52,B5)</f>
        <v/>
      </c>
      <c r="E5" s="32">
        <f>SUMIFS(JURNAL_UMUM!$D$5:$D$52,JURNAL_UMUM!$B$5:$B$52,B5)</f>
        <v/>
      </c>
      <c r="F5" s="32">
        <f>IF(C5="Debit",D5-E5,E5-D5)</f>
        <v/>
      </c>
    </row>
    <row r="6">
      <c r="A6" s="29" t="inlineStr">
        <is>
          <t>1-1100</t>
        </is>
      </c>
      <c r="B6" s="30" t="inlineStr">
        <is>
          <t>Kas di Bank</t>
        </is>
      </c>
      <c r="C6" s="31" t="inlineStr">
        <is>
          <t>Debit</t>
        </is>
      </c>
      <c r="D6" s="32">
        <f>SUMIFS(JURNAL_UMUM!$C$5:$C$52,JURNAL_UMUM!$B$5:$B$52,B6)</f>
        <v/>
      </c>
      <c r="E6" s="32">
        <f>SUMIFS(JURNAL_UMUM!$D$5:$D$52,JURNAL_UMUM!$B$5:$B$52,B6)</f>
        <v/>
      </c>
      <c r="F6" s="32">
        <f>IF(C6="Debit",D6-E6,E6-D6)</f>
        <v/>
      </c>
    </row>
    <row r="7">
      <c r="A7" s="29" t="inlineStr">
        <is>
          <t>1-1200</t>
        </is>
      </c>
      <c r="B7" s="30" t="inlineStr">
        <is>
          <t>Piutang Usaha</t>
        </is>
      </c>
      <c r="C7" s="31" t="inlineStr">
        <is>
          <t>Debit</t>
        </is>
      </c>
      <c r="D7" s="32">
        <f>SUMIFS(JURNAL_UMUM!$C$5:$C$52,JURNAL_UMUM!$B$5:$B$52,B7)</f>
        <v/>
      </c>
      <c r="E7" s="32">
        <f>SUMIFS(JURNAL_UMUM!$D$5:$D$52,JURNAL_UMUM!$B$5:$B$52,B7)</f>
        <v/>
      </c>
      <c r="F7" s="32">
        <f>IF(C7="Debit",D7-E7,E7-D7)</f>
        <v/>
      </c>
    </row>
    <row r="8">
      <c r="A8" s="29" t="inlineStr">
        <is>
          <t>1-1300</t>
        </is>
      </c>
      <c r="B8" s="30" t="inlineStr">
        <is>
          <t>Perlengkapan</t>
        </is>
      </c>
      <c r="C8" s="31" t="inlineStr">
        <is>
          <t>Debit</t>
        </is>
      </c>
      <c r="D8" s="32">
        <f>SUMIFS(JURNAL_UMUM!$C$5:$C$52,JURNAL_UMUM!$B$5:$B$52,B8)</f>
        <v/>
      </c>
      <c r="E8" s="32">
        <f>SUMIFS(JURNAL_UMUM!$D$5:$D$52,JURNAL_UMUM!$B$5:$B$52,B8)</f>
        <v/>
      </c>
      <c r="F8" s="32">
        <f>IF(C8="Debit",D8-E8,E8-D8)</f>
        <v/>
      </c>
    </row>
    <row r="9">
      <c r="A9" s="29" t="inlineStr">
        <is>
          <t>1-1400</t>
        </is>
      </c>
      <c r="B9" s="30" t="inlineStr">
        <is>
          <t>Peralatan</t>
        </is>
      </c>
      <c r="C9" s="31" t="inlineStr">
        <is>
          <t>Debit</t>
        </is>
      </c>
      <c r="D9" s="32">
        <f>SUMIFS(JURNAL_UMUM!$C$5:$C$52,JURNAL_UMUM!$B$5:$B$52,B9)</f>
        <v/>
      </c>
      <c r="E9" s="32">
        <f>SUMIFS(JURNAL_UMUM!$D$5:$D$52,JURNAL_UMUM!$B$5:$B$52,B9)</f>
        <v/>
      </c>
      <c r="F9" s="32">
        <f>IF(C9="Debit",D9-E9,E9-D9)</f>
        <v/>
      </c>
    </row>
    <row r="10">
      <c r="A10" s="29" t="inlineStr">
        <is>
          <t>1-1500</t>
        </is>
      </c>
      <c r="B10" s="30" t="inlineStr">
        <is>
          <t>Akum. Penyusutan Peralatan</t>
        </is>
      </c>
      <c r="C10" s="33" t="inlineStr">
        <is>
          <t>Kredit</t>
        </is>
      </c>
      <c r="D10" s="32">
        <f>SUMIFS(JURNAL_UMUM!$C$5:$C$52,JURNAL_UMUM!$B$5:$B$52,B10)</f>
        <v/>
      </c>
      <c r="E10" s="32">
        <f>SUMIFS(JURNAL_UMUM!$D$5:$D$52,JURNAL_UMUM!$B$5:$B$52,B10)</f>
        <v/>
      </c>
      <c r="F10" s="32">
        <f>IF(C10="Debit",D10-E10,E10-D10)</f>
        <v/>
      </c>
    </row>
    <row r="11">
      <c r="A11" s="29" t="inlineStr">
        <is>
          <t>2-2000</t>
        </is>
      </c>
      <c r="B11" s="30" t="inlineStr">
        <is>
          <t>Utang Usaha</t>
        </is>
      </c>
      <c r="C11" s="33" t="inlineStr">
        <is>
          <t>Kredit</t>
        </is>
      </c>
      <c r="D11" s="32">
        <f>SUMIFS(JURNAL_UMUM!$C$5:$C$52,JURNAL_UMUM!$B$5:$B$52,B11)</f>
        <v/>
      </c>
      <c r="E11" s="32">
        <f>SUMIFS(JURNAL_UMUM!$D$5:$D$52,JURNAL_UMUM!$B$5:$B$52,B11)</f>
        <v/>
      </c>
      <c r="F11" s="32">
        <f>IF(C11="Debit",D11-E11,E11-D11)</f>
        <v/>
      </c>
    </row>
    <row r="12">
      <c r="A12" s="29" t="inlineStr">
        <is>
          <t>2-2100</t>
        </is>
      </c>
      <c r="B12" s="30" t="inlineStr">
        <is>
          <t>Utang Gaji</t>
        </is>
      </c>
      <c r="C12" s="33" t="inlineStr">
        <is>
          <t>Kredit</t>
        </is>
      </c>
      <c r="D12" s="32">
        <f>SUMIFS(JURNAL_UMUM!$C$5:$C$52,JURNAL_UMUM!$B$5:$B$52,B12)</f>
        <v/>
      </c>
      <c r="E12" s="32">
        <f>SUMIFS(JURNAL_UMUM!$D$5:$D$52,JURNAL_UMUM!$B$5:$B$52,B12)</f>
        <v/>
      </c>
      <c r="F12" s="32">
        <f>IF(C12="Debit",D12-E12,E12-D12)</f>
        <v/>
      </c>
    </row>
    <row r="13">
      <c r="A13" s="29" t="inlineStr">
        <is>
          <t>3-3000</t>
        </is>
      </c>
      <c r="B13" s="30" t="inlineStr">
        <is>
          <t>Modal Saraswati</t>
        </is>
      </c>
      <c r="C13" s="33" t="inlineStr">
        <is>
          <t>Kredit</t>
        </is>
      </c>
      <c r="D13" s="32">
        <f>SUMIFS(JURNAL_UMUM!$C$5:$C$52,JURNAL_UMUM!$B$5:$B$52,B13)</f>
        <v/>
      </c>
      <c r="E13" s="32">
        <f>SUMIFS(JURNAL_UMUM!$D$5:$D$52,JURNAL_UMUM!$B$5:$B$52,B13)</f>
        <v/>
      </c>
      <c r="F13" s="32">
        <f>IF(C13="Debit",D13-E13,E13-D13)</f>
        <v/>
      </c>
    </row>
    <row r="14">
      <c r="A14" s="29" t="inlineStr">
        <is>
          <t>3-3100</t>
        </is>
      </c>
      <c r="B14" s="30" t="inlineStr">
        <is>
          <t>Prive Saraswati</t>
        </is>
      </c>
      <c r="C14" s="31" t="inlineStr">
        <is>
          <t>Debit</t>
        </is>
      </c>
      <c r="D14" s="32">
        <f>SUMIFS(JURNAL_UMUM!$C$5:$C$52,JURNAL_UMUM!$B$5:$B$52,B14)</f>
        <v/>
      </c>
      <c r="E14" s="32">
        <f>SUMIFS(JURNAL_UMUM!$D$5:$D$52,JURNAL_UMUM!$B$5:$B$52,B14)</f>
        <v/>
      </c>
      <c r="F14" s="32">
        <f>IF(C14="Debit",D14-E14,E14-D14)</f>
        <v/>
      </c>
    </row>
    <row r="15">
      <c r="A15" s="29" t="inlineStr">
        <is>
          <t>4-4000</t>
        </is>
      </c>
      <c r="B15" s="30" t="inlineStr">
        <is>
          <t>Pendapatan Kopi</t>
        </is>
      </c>
      <c r="C15" s="33" t="inlineStr">
        <is>
          <t>Kredit</t>
        </is>
      </c>
      <c r="D15" s="32">
        <f>SUMIFS(JURNAL_UMUM!$C$5:$C$52,JURNAL_UMUM!$B$5:$B$52,B15)</f>
        <v/>
      </c>
      <c r="E15" s="32">
        <f>SUMIFS(JURNAL_UMUM!$D$5:$D$52,JURNAL_UMUM!$B$5:$B$52,B15)</f>
        <v/>
      </c>
      <c r="F15" s="32">
        <f>IF(C15="Debit",D15-E15,E15-D15)</f>
        <v/>
      </c>
    </row>
    <row r="16">
      <c r="A16" s="29" t="inlineStr">
        <is>
          <t>4-4100</t>
        </is>
      </c>
      <c r="B16" s="30" t="inlineStr">
        <is>
          <t>Pendapatan Makanan</t>
        </is>
      </c>
      <c r="C16" s="33" t="inlineStr">
        <is>
          <t>Kredit</t>
        </is>
      </c>
      <c r="D16" s="32">
        <f>SUMIFS(JURNAL_UMUM!$C$5:$C$52,JURNAL_UMUM!$B$5:$B$52,B16)</f>
        <v/>
      </c>
      <c r="E16" s="32">
        <f>SUMIFS(JURNAL_UMUM!$D$5:$D$52,JURNAL_UMUM!$B$5:$B$52,B16)</f>
        <v/>
      </c>
      <c r="F16" s="32">
        <f>IF(C16="Debit",D16-E16,E16-D16)</f>
        <v/>
      </c>
    </row>
    <row r="17">
      <c r="A17" s="29" t="inlineStr">
        <is>
          <t>5-5000</t>
        </is>
      </c>
      <c r="B17" s="30" t="inlineStr">
        <is>
          <t>Beban Bahan Baku</t>
        </is>
      </c>
      <c r="C17" s="31" t="inlineStr">
        <is>
          <t>Debit</t>
        </is>
      </c>
      <c r="D17" s="32">
        <f>SUMIFS(JURNAL_UMUM!$C$5:$C$52,JURNAL_UMUM!$B$5:$B$52,B17)</f>
        <v/>
      </c>
      <c r="E17" s="32">
        <f>SUMIFS(JURNAL_UMUM!$D$5:$D$52,JURNAL_UMUM!$B$5:$B$52,B17)</f>
        <v/>
      </c>
      <c r="F17" s="32">
        <f>IF(C17="Debit",D17-E17,E17-D17)</f>
        <v/>
      </c>
    </row>
    <row r="18">
      <c r="A18" s="29" t="inlineStr">
        <is>
          <t>5-5100</t>
        </is>
      </c>
      <c r="B18" s="30" t="inlineStr">
        <is>
          <t>Beban Sewa</t>
        </is>
      </c>
      <c r="C18" s="31" t="inlineStr">
        <is>
          <t>Debit</t>
        </is>
      </c>
      <c r="D18" s="32">
        <f>SUMIFS(JURNAL_UMUM!$C$5:$C$52,JURNAL_UMUM!$B$5:$B$52,B18)</f>
        <v/>
      </c>
      <c r="E18" s="32">
        <f>SUMIFS(JURNAL_UMUM!$D$5:$D$52,JURNAL_UMUM!$B$5:$B$52,B18)</f>
        <v/>
      </c>
      <c r="F18" s="32">
        <f>IF(C18="Debit",D18-E18,E18-D18)</f>
        <v/>
      </c>
    </row>
    <row r="19">
      <c r="A19" s="29" t="inlineStr">
        <is>
          <t>5-5200</t>
        </is>
      </c>
      <c r="B19" s="30" t="inlineStr">
        <is>
          <t>Beban Gaji</t>
        </is>
      </c>
      <c r="C19" s="31" t="inlineStr">
        <is>
          <t>Debit</t>
        </is>
      </c>
      <c r="D19" s="32">
        <f>SUMIFS(JURNAL_UMUM!$C$5:$C$52,JURNAL_UMUM!$B$5:$B$52,B19)</f>
        <v/>
      </c>
      <c r="E19" s="32">
        <f>SUMIFS(JURNAL_UMUM!$D$5:$D$52,JURNAL_UMUM!$B$5:$B$52,B19)</f>
        <v/>
      </c>
      <c r="F19" s="32">
        <f>IF(C19="Debit",D19-E19,E19-D19)</f>
        <v/>
      </c>
    </row>
    <row r="20">
      <c r="A20" s="29" t="inlineStr">
        <is>
          <t>5-5300</t>
        </is>
      </c>
      <c r="B20" s="30" t="inlineStr">
        <is>
          <t>Beban Listrik &amp; Air</t>
        </is>
      </c>
      <c r="C20" s="31" t="inlineStr">
        <is>
          <t>Debit</t>
        </is>
      </c>
      <c r="D20" s="32">
        <f>SUMIFS(JURNAL_UMUM!$C$5:$C$52,JURNAL_UMUM!$B$5:$B$52,B20)</f>
        <v/>
      </c>
      <c r="E20" s="32">
        <f>SUMIFS(JURNAL_UMUM!$D$5:$D$52,JURNAL_UMUM!$B$5:$B$52,B20)</f>
        <v/>
      </c>
      <c r="F20" s="32">
        <f>IF(C20="Debit",D20-E20,E20-D20)</f>
        <v/>
      </c>
    </row>
    <row r="21">
      <c r="A21" s="29" t="inlineStr">
        <is>
          <t>5-5400</t>
        </is>
      </c>
      <c r="B21" s="30" t="inlineStr">
        <is>
          <t>Beban Penyusutan</t>
        </is>
      </c>
      <c r="C21" s="31" t="inlineStr">
        <is>
          <t>Debit</t>
        </is>
      </c>
      <c r="D21" s="32">
        <f>SUMIFS(JURNAL_UMUM!$C$5:$C$52,JURNAL_UMUM!$B$5:$B$52,B21)</f>
        <v/>
      </c>
      <c r="E21" s="32">
        <f>SUMIFS(JURNAL_UMUM!$D$5:$D$52,JURNAL_UMUM!$B$5:$B$52,B21)</f>
        <v/>
      </c>
      <c r="F21" s="32">
        <f>IF(C21="Debit",D21-E21,E21-D21)</f>
        <v/>
      </c>
    </row>
    <row r="22">
      <c r="A22" s="29" t="inlineStr">
        <is>
          <t>5-5500</t>
        </is>
      </c>
      <c r="B22" s="30" t="inlineStr">
        <is>
          <t>Beban Lain-Lain</t>
        </is>
      </c>
      <c r="C22" s="31" t="inlineStr">
        <is>
          <t>Debit</t>
        </is>
      </c>
      <c r="D22" s="32">
        <f>SUMIFS(JURNAL_UMUM!$C$5:$C$52,JURNAL_UMUM!$B$5:$B$52,B22)</f>
        <v/>
      </c>
      <c r="E22" s="32">
        <f>SUMIFS(JURNAL_UMUM!$D$5:$D$52,JURNAL_UMUM!$B$5:$B$52,B22)</f>
        <v/>
      </c>
      <c r="F22" s="32">
        <f>IF(C22="Debit",D22-E22,E22-D22)</f>
        <v/>
      </c>
    </row>
  </sheetData>
  <mergeCells count="2">
    <mergeCell ref="A2:F2"/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E24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6" customWidth="1" min="1" max="1"/>
    <col width="30" customWidth="1" min="2" max="2"/>
    <col width="14" customWidth="1" min="3" max="3"/>
    <col width="18" customWidth="1" min="4" max="4"/>
    <col width="18" customWidth="1" min="5" max="5"/>
  </cols>
  <sheetData>
    <row r="1" ht="24" customHeight="1">
      <c r="A1" s="1" t="inlineStr">
        <is>
          <t>Neraca Saldo — Warung Kopi Senja per 31 Juli 2026</t>
        </is>
      </c>
    </row>
    <row r="2">
      <c r="A2" s="3" t="inlineStr">
        <is>
          <t>Neraca saldo mengambil saldo akhir tiap akun dari BUKU_BESAR, lalu menempatkannya di kolom Debit atau Kredit sesuai sisi normalnya. Total kedua kolom harus sama — itulah uji keseimbangan sebelum menyusun laporan keuangan.</t>
        </is>
      </c>
    </row>
    <row r="4" ht="30" customHeight="1">
      <c r="A4" s="6" t="inlineStr">
        <is>
          <t>Kode</t>
        </is>
      </c>
      <c r="B4" s="6" t="inlineStr">
        <is>
          <t>Akun</t>
        </is>
      </c>
      <c r="C4" s="6" t="inlineStr">
        <is>
          <t>Sisi Normal</t>
        </is>
      </c>
      <c r="D4" s="6" t="inlineStr">
        <is>
          <t>Saldo Debit</t>
        </is>
      </c>
      <c r="E4" s="6" t="inlineStr">
        <is>
          <t>Saldo Kredit</t>
        </is>
      </c>
    </row>
    <row r="5">
      <c r="A5" s="29">
        <f>BUKU_BESAR!A5</f>
        <v/>
      </c>
      <c r="B5" s="30">
        <f>BUKU_BESAR!B5</f>
        <v/>
      </c>
      <c r="C5" s="31">
        <f>BUKU_BESAR!C5</f>
        <v/>
      </c>
      <c r="D5" s="32">
        <f>IF(BUKU_BESAR!C5="Debit",BUKU_BESAR!F5,"")</f>
        <v/>
      </c>
      <c r="E5" s="32">
        <f>IF(BUKU_BESAR!C5="Kredit",BUKU_BESAR!F5,"")</f>
        <v/>
      </c>
    </row>
    <row r="6">
      <c r="A6" s="29">
        <f>BUKU_BESAR!A6</f>
        <v/>
      </c>
      <c r="B6" s="30">
        <f>BUKU_BESAR!B6</f>
        <v/>
      </c>
      <c r="C6" s="31">
        <f>BUKU_BESAR!C6</f>
        <v/>
      </c>
      <c r="D6" s="32">
        <f>IF(BUKU_BESAR!C6="Debit",BUKU_BESAR!F6,"")</f>
        <v/>
      </c>
      <c r="E6" s="32">
        <f>IF(BUKU_BESAR!C6="Kredit",BUKU_BESAR!F6,"")</f>
        <v/>
      </c>
    </row>
    <row r="7">
      <c r="A7" s="29">
        <f>BUKU_BESAR!A7</f>
        <v/>
      </c>
      <c r="B7" s="30">
        <f>BUKU_BESAR!B7</f>
        <v/>
      </c>
      <c r="C7" s="31">
        <f>BUKU_BESAR!C7</f>
        <v/>
      </c>
      <c r="D7" s="32">
        <f>IF(BUKU_BESAR!C7="Debit",BUKU_BESAR!F7,"")</f>
        <v/>
      </c>
      <c r="E7" s="32">
        <f>IF(BUKU_BESAR!C7="Kredit",BUKU_BESAR!F7,"")</f>
        <v/>
      </c>
    </row>
    <row r="8">
      <c r="A8" s="29">
        <f>BUKU_BESAR!A8</f>
        <v/>
      </c>
      <c r="B8" s="30">
        <f>BUKU_BESAR!B8</f>
        <v/>
      </c>
      <c r="C8" s="31">
        <f>BUKU_BESAR!C8</f>
        <v/>
      </c>
      <c r="D8" s="32">
        <f>IF(BUKU_BESAR!C8="Debit",BUKU_BESAR!F8,"")</f>
        <v/>
      </c>
      <c r="E8" s="32">
        <f>IF(BUKU_BESAR!C8="Kredit",BUKU_BESAR!F8,"")</f>
        <v/>
      </c>
    </row>
    <row r="9">
      <c r="A9" s="29">
        <f>BUKU_BESAR!A9</f>
        <v/>
      </c>
      <c r="B9" s="30">
        <f>BUKU_BESAR!B9</f>
        <v/>
      </c>
      <c r="C9" s="31">
        <f>BUKU_BESAR!C9</f>
        <v/>
      </c>
      <c r="D9" s="32">
        <f>IF(BUKU_BESAR!C9="Debit",BUKU_BESAR!F9,"")</f>
        <v/>
      </c>
      <c r="E9" s="32">
        <f>IF(BUKU_BESAR!C9="Kredit",BUKU_BESAR!F9,"")</f>
        <v/>
      </c>
    </row>
    <row r="10">
      <c r="A10" s="29">
        <f>BUKU_BESAR!A10</f>
        <v/>
      </c>
      <c r="B10" s="30">
        <f>BUKU_BESAR!B10</f>
        <v/>
      </c>
      <c r="C10" s="31">
        <f>BUKU_BESAR!C10</f>
        <v/>
      </c>
      <c r="D10" s="32">
        <f>IF(BUKU_BESAR!C10="Debit",BUKU_BESAR!F10,"")</f>
        <v/>
      </c>
      <c r="E10" s="32">
        <f>IF(BUKU_BESAR!C10="Kredit",BUKU_BESAR!F10,"")</f>
        <v/>
      </c>
    </row>
    <row r="11">
      <c r="A11" s="29">
        <f>BUKU_BESAR!A11</f>
        <v/>
      </c>
      <c r="B11" s="30">
        <f>BUKU_BESAR!B11</f>
        <v/>
      </c>
      <c r="C11" s="31">
        <f>BUKU_BESAR!C11</f>
        <v/>
      </c>
      <c r="D11" s="32">
        <f>IF(BUKU_BESAR!C11="Debit",BUKU_BESAR!F11,"")</f>
        <v/>
      </c>
      <c r="E11" s="32">
        <f>IF(BUKU_BESAR!C11="Kredit",BUKU_BESAR!F11,"")</f>
        <v/>
      </c>
    </row>
    <row r="12">
      <c r="A12" s="29">
        <f>BUKU_BESAR!A12</f>
        <v/>
      </c>
      <c r="B12" s="30">
        <f>BUKU_BESAR!B12</f>
        <v/>
      </c>
      <c r="C12" s="31">
        <f>BUKU_BESAR!C12</f>
        <v/>
      </c>
      <c r="D12" s="32">
        <f>IF(BUKU_BESAR!C12="Debit",BUKU_BESAR!F12,"")</f>
        <v/>
      </c>
      <c r="E12" s="32">
        <f>IF(BUKU_BESAR!C12="Kredit",BUKU_BESAR!F12,"")</f>
        <v/>
      </c>
    </row>
    <row r="13">
      <c r="A13" s="29">
        <f>BUKU_BESAR!A13</f>
        <v/>
      </c>
      <c r="B13" s="30">
        <f>BUKU_BESAR!B13</f>
        <v/>
      </c>
      <c r="C13" s="31">
        <f>BUKU_BESAR!C13</f>
        <v/>
      </c>
      <c r="D13" s="32">
        <f>IF(BUKU_BESAR!C13="Debit",BUKU_BESAR!F13,"")</f>
        <v/>
      </c>
      <c r="E13" s="32">
        <f>IF(BUKU_BESAR!C13="Kredit",BUKU_BESAR!F13,"")</f>
        <v/>
      </c>
    </row>
    <row r="14">
      <c r="A14" s="29">
        <f>BUKU_BESAR!A14</f>
        <v/>
      </c>
      <c r="B14" s="30">
        <f>BUKU_BESAR!B14</f>
        <v/>
      </c>
      <c r="C14" s="31">
        <f>BUKU_BESAR!C14</f>
        <v/>
      </c>
      <c r="D14" s="32">
        <f>IF(BUKU_BESAR!C14="Debit",BUKU_BESAR!F14,"")</f>
        <v/>
      </c>
      <c r="E14" s="32">
        <f>IF(BUKU_BESAR!C14="Kredit",BUKU_BESAR!F14,"")</f>
        <v/>
      </c>
    </row>
    <row r="15">
      <c r="A15" s="29">
        <f>BUKU_BESAR!A15</f>
        <v/>
      </c>
      <c r="B15" s="30">
        <f>BUKU_BESAR!B15</f>
        <v/>
      </c>
      <c r="C15" s="31">
        <f>BUKU_BESAR!C15</f>
        <v/>
      </c>
      <c r="D15" s="32">
        <f>IF(BUKU_BESAR!C15="Debit",BUKU_BESAR!F15,"")</f>
        <v/>
      </c>
      <c r="E15" s="32">
        <f>IF(BUKU_BESAR!C15="Kredit",BUKU_BESAR!F15,"")</f>
        <v/>
      </c>
    </row>
    <row r="16">
      <c r="A16" s="29">
        <f>BUKU_BESAR!A16</f>
        <v/>
      </c>
      <c r="B16" s="30">
        <f>BUKU_BESAR!B16</f>
        <v/>
      </c>
      <c r="C16" s="31">
        <f>BUKU_BESAR!C16</f>
        <v/>
      </c>
      <c r="D16" s="32">
        <f>IF(BUKU_BESAR!C16="Debit",BUKU_BESAR!F16,"")</f>
        <v/>
      </c>
      <c r="E16" s="32">
        <f>IF(BUKU_BESAR!C16="Kredit",BUKU_BESAR!F16,"")</f>
        <v/>
      </c>
    </row>
    <row r="17">
      <c r="A17" s="29">
        <f>BUKU_BESAR!A17</f>
        <v/>
      </c>
      <c r="B17" s="30">
        <f>BUKU_BESAR!B17</f>
        <v/>
      </c>
      <c r="C17" s="31">
        <f>BUKU_BESAR!C17</f>
        <v/>
      </c>
      <c r="D17" s="32">
        <f>IF(BUKU_BESAR!C17="Debit",BUKU_BESAR!F17,"")</f>
        <v/>
      </c>
      <c r="E17" s="32">
        <f>IF(BUKU_BESAR!C17="Kredit",BUKU_BESAR!F17,"")</f>
        <v/>
      </c>
    </row>
    <row r="18">
      <c r="A18" s="29">
        <f>BUKU_BESAR!A18</f>
        <v/>
      </c>
      <c r="B18" s="30">
        <f>BUKU_BESAR!B18</f>
        <v/>
      </c>
      <c r="C18" s="31">
        <f>BUKU_BESAR!C18</f>
        <v/>
      </c>
      <c r="D18" s="32">
        <f>IF(BUKU_BESAR!C18="Debit",BUKU_BESAR!F18,"")</f>
        <v/>
      </c>
      <c r="E18" s="32">
        <f>IF(BUKU_BESAR!C18="Kredit",BUKU_BESAR!F18,"")</f>
        <v/>
      </c>
    </row>
    <row r="19">
      <c r="A19" s="29">
        <f>BUKU_BESAR!A19</f>
        <v/>
      </c>
      <c r="B19" s="30">
        <f>BUKU_BESAR!B19</f>
        <v/>
      </c>
      <c r="C19" s="31">
        <f>BUKU_BESAR!C19</f>
        <v/>
      </c>
      <c r="D19" s="32">
        <f>IF(BUKU_BESAR!C19="Debit",BUKU_BESAR!F19,"")</f>
        <v/>
      </c>
      <c r="E19" s="32">
        <f>IF(BUKU_BESAR!C19="Kredit",BUKU_BESAR!F19,"")</f>
        <v/>
      </c>
    </row>
    <row r="20">
      <c r="A20" s="29">
        <f>BUKU_BESAR!A20</f>
        <v/>
      </c>
      <c r="B20" s="30">
        <f>BUKU_BESAR!B20</f>
        <v/>
      </c>
      <c r="C20" s="31">
        <f>BUKU_BESAR!C20</f>
        <v/>
      </c>
      <c r="D20" s="32">
        <f>IF(BUKU_BESAR!C20="Debit",BUKU_BESAR!F20,"")</f>
        <v/>
      </c>
      <c r="E20" s="32">
        <f>IF(BUKU_BESAR!C20="Kredit",BUKU_BESAR!F20,"")</f>
        <v/>
      </c>
    </row>
    <row r="21">
      <c r="A21" s="29">
        <f>BUKU_BESAR!A21</f>
        <v/>
      </c>
      <c r="B21" s="30">
        <f>BUKU_BESAR!B21</f>
        <v/>
      </c>
      <c r="C21" s="31">
        <f>BUKU_BESAR!C21</f>
        <v/>
      </c>
      <c r="D21" s="32">
        <f>IF(BUKU_BESAR!C21="Debit",BUKU_BESAR!F21,"")</f>
        <v/>
      </c>
      <c r="E21" s="32">
        <f>IF(BUKU_BESAR!C21="Kredit",BUKU_BESAR!F21,"")</f>
        <v/>
      </c>
    </row>
    <row r="22">
      <c r="A22" s="29">
        <f>BUKU_BESAR!A22</f>
        <v/>
      </c>
      <c r="B22" s="30">
        <f>BUKU_BESAR!B22</f>
        <v/>
      </c>
      <c r="C22" s="31">
        <f>BUKU_BESAR!C22</f>
        <v/>
      </c>
      <c r="D22" s="32">
        <f>IF(BUKU_BESAR!C22="Debit",BUKU_BESAR!F22,"")</f>
        <v/>
      </c>
      <c r="E22" s="32">
        <f>IF(BUKU_BESAR!C22="Kredit",BUKU_BESAR!F22,"")</f>
        <v/>
      </c>
    </row>
    <row r="23">
      <c r="A23" s="26" t="inlineStr">
        <is>
          <t>TOTAL</t>
        </is>
      </c>
      <c r="D23" s="27">
        <f>SUM(D5:D22)</f>
        <v/>
      </c>
      <c r="E23" s="27">
        <f>SUM(E5:E22)</f>
        <v/>
      </c>
    </row>
    <row r="24">
      <c r="A24" s="28">
        <f>IF(D23=E23,"NERACA SALDO SEIMBANG ✓","TIDAK SEIMBANG ✗ — periksa jurnal")</f>
        <v/>
      </c>
    </row>
  </sheetData>
  <mergeCells count="4">
    <mergeCell ref="A2:E2"/>
    <mergeCell ref="A23:C23"/>
    <mergeCell ref="A1:E1"/>
    <mergeCell ref="A24:E24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C12"/>
  <sheetViews>
    <sheetView workbookViewId="0">
      <selection activeCell="A1" sqref="A1"/>
    </sheetView>
  </sheetViews>
  <sheetFormatPr baseColWidth="8" defaultRowHeight="15"/>
  <cols>
    <col width="4" customWidth="1" min="1" max="1"/>
    <col width="28" customWidth="1" min="2" max="2"/>
    <col width="70" customWidth="1" min="3" max="3"/>
  </cols>
  <sheetData>
    <row r="1" ht="24" customHeight="1">
      <c r="A1" s="1" t="inlineStr">
        <is>
          <t>8 Jebakan Klasik saat Mencatat Jurnal Umum</t>
        </is>
      </c>
    </row>
    <row r="3" ht="48" customHeight="1">
      <c r="B3" s="10" t="inlineStr">
        <is>
          <t>1. Debit ≠ Kredit</t>
        </is>
      </c>
      <c r="C3" s="3" t="inlineStr">
        <is>
          <t>Pelanggaran paling dasar. Setiap transaksi WAJIB total debit = total kredit. Excel di sheet JURNAL_UMUM kolom Status memunculkan CEK! bila tidak seimbang.</t>
        </is>
      </c>
    </row>
    <row r="4" ht="48" customHeight="1">
      <c r="B4" s="10" t="inlineStr">
        <is>
          <t>2. Akun dipertukarkan</t>
        </is>
      </c>
      <c r="C4" s="3" t="inlineStr">
        <is>
          <t>Salah mengira 'Kas dikredit' berarti uang masuk. Padahal kas dikredit = kas berkurang (keluar). Selalu cek sisi normal: Kas = Aset = Debit, jadi kas bertambah di DEBIT.</t>
        </is>
      </c>
    </row>
    <row r="5" ht="48" customHeight="1">
      <c r="B5" s="10" t="inlineStr">
        <is>
          <t>3. Belanja modal vs beban</t>
        </is>
      </c>
      <c r="C5" s="3" t="inlineStr">
        <is>
          <t>Beli mesin espresso (umur pakai bertahun-tahun) = PERALATAN (aset), bukan Beban. Beli biji kopi yang habis terpakai = Beban Bahan Baku. Patokan: manfaat &gt; 1 tahun &amp; nilainya material → aset.</t>
        </is>
      </c>
    </row>
    <row r="6" ht="48" customHeight="1">
      <c r="B6" s="10" t="inlineStr">
        <is>
          <t>4. Modal vs Pendapatan</t>
        </is>
      </c>
      <c r="C6" s="3" t="inlineStr">
        <is>
          <t>Setoran modal awal pemilik = Modal Saraswati (Ekuitas), BUKAN Pendapatan. Pendapatan hanya berasal dari aktivitas usaha menjual kopi/makanan kepada pelanggan.</t>
        </is>
      </c>
    </row>
    <row r="7" ht="48" customHeight="1">
      <c r="B7" s="10" t="inlineStr">
        <is>
          <t>5. Prive dicampur beban</t>
        </is>
      </c>
      <c r="C7" s="3" t="inlineStr">
        <is>
          <t>Pengambilan uang pribadi pemilik = Prive Saraswati (Ekuitas, sisi Debit), BUKAN Beban. Ini transaksi pemilik, bukan beban usaha.</t>
        </is>
      </c>
    </row>
    <row r="8" ht="48" customHeight="1">
      <c r="B8" s="10" t="inlineStr">
        <is>
          <t>6. Pembelian kredit dianggap tunai</t>
        </is>
      </c>
      <c r="C8" s="3" t="inlineStr">
        <is>
          <t>Beli peralatan kredit → Peralatan (D) dan Utang Usaha (K), bukan mengurangi Kas. Kas baru berkurang saat utang DILUNASI.</t>
        </is>
      </c>
    </row>
    <row r="9" ht="48" customHeight="1">
      <c r="B9" s="10" t="inlineStr">
        <is>
          <t>7. Penyusutan dicatat saat beli</t>
        </is>
      </c>
      <c r="C9" s="3" t="inlineStr">
        <is>
          <t>Salah: menambah Beban Penyusutan seharga penuh saat beli peralatan. Benar: alokasikan biaya selama umur manfaat. Mesin Rp 25 juta umur 3 tahun = Rp 694.444/bulan (garis lurus). Dicatat tiap akhir periode via jurnal penyesuaian.</t>
        </is>
      </c>
    </row>
    <row r="10" ht="48" customHeight="1">
      <c r="B10" s="10" t="inlineStr">
        <is>
          <t>8. Lupa jurnal penyesuaian</t>
        </is>
      </c>
      <c r="C10" s="3" t="inlineStr">
        <is>
          <t>Akhir periode: beban terutang, penyusutan, perlengkapan terpakai, pendapatan diterima di muka. Tanpa jurnal penyesuaian, laba dan aset terlaporkan salah (overstated/understated).</t>
        </is>
      </c>
    </row>
    <row r="12">
      <c r="B12" s="2" t="inlineStr">
        <is>
          <t>Bacaan Lanjutan</t>
        </is>
      </c>
      <c r="C12" s="3" t="inlineStr">
        <is>
          <t>Artikel lengkap: /akuntansi/jurnal-umum/. Materi terkait: /slides/pengantar-akuntansi/.</t>
        </is>
      </c>
    </row>
  </sheetData>
  <mergeCells count="1">
    <mergeCell ref="A1:C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2026-07-18T08:09:50Z</dcterms:created>
  <dcterms:modified xmlns:dcterms="http://purl.org/dc/terms/" xmlns:xsi="http://www.w3.org/2001/XMLSchema-instance" xsi:type="dcterms:W3CDTF">2026-07-18T08:09:50Z</dcterms:modified>
</cp:coreProperties>
</file>