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SENSITIVITAS" sheetId="5" state="visible" r:id="rId5"/>
    <sheet xmlns:r="http://schemas.openxmlformats.org/officeDocument/2006/relationships" name="CONTOH_KASUS" sheetId="6" state="visible" r:id="rId6"/>
    <sheet xmlns:r="http://schemas.openxmlformats.org/officeDocument/2006/relationships" name="KESALAHAN_UMUM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0" fontId="2" fillId="3" borderId="0" pivotButton="0" quotePrefix="0" xfId="0"/>
    <xf numFmtId="3" fontId="0" fillId="0" borderId="0" pivotButton="0" quotePrefix="0" xfId="0"/>
    <xf numFmtId="0" fontId="4" fillId="0" borderId="1" applyAlignment="1" pivotButton="0" quotePrefix="0" xfId="0">
      <alignment horizontal="left" vertical="top" wrapText="1"/>
    </xf>
    <xf numFmtId="3" fontId="0" fillId="3" borderId="0" pivotButton="0" quotePrefix="0" xfId="0"/>
    <xf numFmtId="164" fontId="0" fillId="0" borderId="0" pivotButton="0" quotePrefix="0" xfId="0"/>
    <xf numFmtId="9" fontId="1" fillId="4" borderId="0" pivotButton="0" quotePrefix="0" xfId="0"/>
    <xf numFmtId="9" fontId="2" fillId="3" borderId="0" pivotButton="0" quotePrefix="0" xfId="0"/>
    <xf numFmtId="164" fontId="0" fillId="3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DCF Valuation (FCFF -&gt; Equity Value)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membangun valuasi DCF dari nol: proyeksi FCFF 5 tahun, Terminal Value (Gordon Growth), Enterprise Value, sampai Equity Value dan nilai per saham. Semua sel hasil adalah FORMULA HIDUP -- ubah asumsi di sheet ASUMSI, seluruh valuasi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Input: revenue awal, margin, WACC, pertumbuhan terminal, net debt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Proyeksi FCFF tahun 1-5 langkah per langkah dari revenue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Terminal Value, PV, Enterprise Value, Equity Value, per saham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SENSITIVITAS</t>
        </is>
      </c>
      <c r="C9" s="6" t="inlineStr">
        <is>
          <t>Grid nilai per saham vs WACC x pertumbuhan terminal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CONTOH_KASUS</t>
        </is>
      </c>
      <c r="C10" s="6" t="inlineStr">
        <is>
          <t>Narasi keputusan investasi dari hasil valuasi</t>
        </is>
      </c>
      <c r="D10" s="2" t="n"/>
      <c r="E10" s="2" t="n"/>
      <c r="F10" s="3" t="n"/>
    </row>
    <row r="11">
      <c r="A11" s="5" t="inlineStr">
        <is>
          <t>6.</t>
        </is>
      </c>
      <c r="B11" s="4" t="inlineStr">
        <is>
          <t>KESALAHAN_UMUM</t>
        </is>
      </c>
      <c r="C11" s="6" t="inlineStr">
        <is>
          <t>5 kesalahan DCF paling umum + cara verifikasi</t>
        </is>
      </c>
      <c r="D11" s="2" t="n"/>
      <c r="E11" s="2" t="n"/>
      <c r="F11" s="3" t="n"/>
    </row>
  </sheetData>
  <mergeCells count="8">
    <mergeCell ref="C9:F9"/>
    <mergeCell ref="C8:F8"/>
    <mergeCell ref="A1:F1"/>
    <mergeCell ref="C6:F6"/>
    <mergeCell ref="C7:F7"/>
    <mergeCell ref="C11:F11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40" customWidth="1" min="4" max="4"/>
  </cols>
  <sheetData>
    <row r="1" ht="28" customHeight="1">
      <c r="A1" s="1" t="inlineStr">
        <is>
          <t>Asumsi Valuasi (ubah di sini, seluruh model ikut berubah)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Revenue Tahun-0 (Rp juta)</t>
        </is>
      </c>
      <c r="B4" s="8" t="n">
        <v>500000</v>
      </c>
      <c r="C4" s="6" t="inlineStr">
        <is>
          <t>Rp juta</t>
        </is>
      </c>
      <c r="D4" s="6" t="inlineStr">
        <is>
          <t>Basis proyeksi tahun berjalan</t>
        </is>
      </c>
    </row>
    <row r="5">
      <c r="A5" s="5" t="inlineStr">
        <is>
          <t>Pertumbuhan Revenue (per tahun)</t>
        </is>
      </c>
      <c r="B5" s="9" t="n">
        <v>0.08</v>
      </c>
      <c r="C5" s="6" t="inlineStr">
        <is>
          <t>%</t>
        </is>
      </c>
      <c r="D5" s="6" t="inlineStr">
        <is>
          <t>Konstan selama 5 tahun proyeksi</t>
        </is>
      </c>
    </row>
    <row r="6">
      <c r="A6" s="5" t="inlineStr">
        <is>
          <t>Margin EBIT</t>
        </is>
      </c>
      <c r="B6" s="9" t="n">
        <v>0.18</v>
      </c>
      <c r="C6" s="6" t="inlineStr">
        <is>
          <t>%</t>
        </is>
      </c>
      <c r="D6" s="6" t="inlineStr">
        <is>
          <t>EBIT / Revenue</t>
        </is>
      </c>
    </row>
    <row r="7">
      <c r="A7" s="5" t="inlineStr">
        <is>
          <t>Tarif PPh Badan</t>
        </is>
      </c>
      <c r="B7" s="9" t="n">
        <v>0.22</v>
      </c>
      <c r="C7" s="6" t="inlineStr">
        <is>
          <t>%</t>
        </is>
      </c>
      <c r="D7" s="6" t="inlineStr">
        <is>
          <t>Konstanta Indonesia (UU HPP)</t>
        </is>
      </c>
    </row>
    <row r="8">
      <c r="A8" s="5" t="inlineStr">
        <is>
          <t>D&amp;A (% Revenue)</t>
        </is>
      </c>
      <c r="B8" s="9" t="n">
        <v>0.05</v>
      </c>
      <c r="C8" s="6" t="inlineStr">
        <is>
          <t>%</t>
        </is>
      </c>
      <c r="D8" s="6" t="inlineStr">
        <is>
          <t>Depresiasi &amp; amortisasi</t>
        </is>
      </c>
    </row>
    <row r="9">
      <c r="A9" s="5" t="inlineStr">
        <is>
          <t>Capex (% Revenue)</t>
        </is>
      </c>
      <c r="B9" s="9" t="n">
        <v>0.06</v>
      </c>
      <c r="C9" s="6" t="inlineStr">
        <is>
          <t>%</t>
        </is>
      </c>
      <c r="D9" s="6" t="inlineStr">
        <is>
          <t>Belanja modal</t>
        </is>
      </c>
    </row>
    <row r="10">
      <c r="A10" s="5" t="inlineStr">
        <is>
          <t>Kenaikan Modal Kerja / NWC (% Revenue)</t>
        </is>
      </c>
      <c r="B10" s="9" t="n">
        <v>0.02</v>
      </c>
      <c r="C10" s="6" t="inlineStr">
        <is>
          <t>%</t>
        </is>
      </c>
      <c r="D10" s="6" t="inlineStr">
        <is>
          <t>Delta net working capital</t>
        </is>
      </c>
    </row>
    <row r="11">
      <c r="A11" s="5" t="inlineStr">
        <is>
          <t>WACC</t>
        </is>
      </c>
      <c r="B11" s="9" t="n">
        <v>0.11</v>
      </c>
      <c r="C11" s="6" t="inlineStr">
        <is>
          <t>%</t>
        </is>
      </c>
      <c r="D11" s="6" t="inlineStr">
        <is>
          <t>Biaya modal tertimbang</t>
        </is>
      </c>
    </row>
    <row r="12">
      <c r="A12" s="5" t="inlineStr">
        <is>
          <t>Pertumbuhan Terminal (g)</t>
        </is>
      </c>
      <c r="B12" s="9" t="n">
        <v>0.03</v>
      </c>
      <c r="C12" s="6" t="inlineStr">
        <is>
          <t>%</t>
        </is>
      </c>
      <c r="D12" s="6" t="inlineStr">
        <is>
          <t>Perpetuitas pasca tahun-5, g &lt; WACC wajib</t>
        </is>
      </c>
    </row>
    <row r="13">
      <c r="A13" s="5" t="inlineStr">
        <is>
          <t>Net Debt (Rp juta)</t>
        </is>
      </c>
      <c r="B13" s="8" t="n">
        <v>300000</v>
      </c>
      <c r="C13" s="6" t="inlineStr">
        <is>
          <t>Rp juta</t>
        </is>
      </c>
      <c r="D13" s="6" t="inlineStr">
        <is>
          <t>Utang berbunga - kas</t>
        </is>
      </c>
    </row>
    <row r="14">
      <c r="A14" s="5" t="inlineStr">
        <is>
          <t>Jumlah Saham Beredar (juta lembar)</t>
        </is>
      </c>
      <c r="B14" s="8" t="n">
        <v>1000</v>
      </c>
      <c r="C14" s="6" t="inlineStr">
        <is>
          <t>juta lembar</t>
        </is>
      </c>
      <c r="D14" s="6" t="inlineStr">
        <is>
          <t>Untuk value per share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24" customWidth="1" min="7" max="7"/>
  </cols>
  <sheetData>
    <row r="1" ht="28" customHeight="1">
      <c r="A1" s="1" t="inlineStr">
        <is>
          <t>Proyeksi FCFF Tahun 1-5 (langkah per langkah, formula hidup)</t>
        </is>
      </c>
      <c r="B1" s="2" t="n"/>
      <c r="C1" s="2" t="n"/>
      <c r="D1" s="2" t="n"/>
      <c r="E1" s="2" t="n"/>
      <c r="F1" s="2" t="n"/>
      <c r="G1" s="3" t="n"/>
    </row>
    <row r="2"/>
    <row r="3">
      <c r="A3" s="7" t="inlineStr">
        <is>
          <t>Baris</t>
        </is>
      </c>
      <c r="B3" s="7" t="inlineStr">
        <is>
          <t>Tahun 1</t>
        </is>
      </c>
      <c r="C3" s="7" t="inlineStr">
        <is>
          <t>Tahun 2</t>
        </is>
      </c>
      <c r="D3" s="7" t="inlineStr">
        <is>
          <t>Tahun 3</t>
        </is>
      </c>
      <c r="E3" s="7" t="inlineStr">
        <is>
          <t>Tahun 4</t>
        </is>
      </c>
      <c r="F3" s="7" t="inlineStr">
        <is>
          <t>Tahun 5</t>
        </is>
      </c>
      <c r="G3" s="7" t="inlineStr">
        <is>
          <t>Formula (Tahun 1)</t>
        </is>
      </c>
    </row>
    <row r="4">
      <c r="A4" s="5" t="inlineStr">
        <is>
          <t>Revenue</t>
        </is>
      </c>
      <c r="B4" s="10">
        <f>ASUMSI!B4*(1+ASUMSI!B5)</f>
        <v/>
      </c>
      <c r="C4" s="10">
        <f>B4*(1+ASUMSI!B5)</f>
        <v/>
      </c>
      <c r="D4" s="10">
        <f>C4*(1+ASUMSI!B5)</f>
        <v/>
      </c>
      <c r="E4" s="10">
        <f>D4*(1+ASUMSI!B5)</f>
        <v/>
      </c>
      <c r="F4" s="10">
        <f>E4*(1+ASUMSI!B5)</f>
        <v/>
      </c>
      <c r="G4" s="11" t="inlineStr">
        <is>
          <t>=Revenue0*(1+g)</t>
        </is>
      </c>
    </row>
    <row r="5">
      <c r="A5" s="5" t="inlineStr">
        <is>
          <t>EBIT (Revenue x margin)</t>
        </is>
      </c>
      <c r="B5" s="10">
        <f>B4*ASUMSI!B6</f>
        <v/>
      </c>
      <c r="C5" s="10">
        <f>C4*ASUMSI!B6</f>
        <v/>
      </c>
      <c r="D5" s="10">
        <f>D4*ASUMSI!B6</f>
        <v/>
      </c>
      <c r="E5" s="10">
        <f>E4*ASUMSI!B6</f>
        <v/>
      </c>
      <c r="F5" s="10">
        <f>F4*ASUMSI!B6</f>
        <v/>
      </c>
      <c r="G5" s="11" t="inlineStr">
        <is>
          <t>=Revenue x margin EBIT</t>
        </is>
      </c>
    </row>
    <row r="6">
      <c r="A6" s="5" t="inlineStr">
        <is>
          <t>NOPAT = EBIT x (1 - tarif pajak)</t>
        </is>
      </c>
      <c r="B6" s="10">
        <f>B5*(1-ASUMSI!B7)</f>
        <v/>
      </c>
      <c r="C6" s="10">
        <f>C5*(1-ASUMSI!B7)</f>
        <v/>
      </c>
      <c r="D6" s="10">
        <f>D5*(1-ASUMSI!B7)</f>
        <v/>
      </c>
      <c r="E6" s="10">
        <f>E5*(1-ASUMSI!B7)</f>
        <v/>
      </c>
      <c r="F6" s="10">
        <f>F5*(1-ASUMSI!B7)</f>
        <v/>
      </c>
      <c r="G6" s="11" t="inlineStr">
        <is>
          <t>=EBIT x (1-tax)</t>
        </is>
      </c>
    </row>
    <row r="7">
      <c r="A7" s="5" t="inlineStr">
        <is>
          <t>(+) D&amp;A</t>
        </is>
      </c>
      <c r="B7" s="10">
        <f>B4*ASUMSI!B8</f>
        <v/>
      </c>
      <c r="C7" s="10">
        <f>C4*ASUMSI!B8</f>
        <v/>
      </c>
      <c r="D7" s="10">
        <f>D4*ASUMSI!B8</f>
        <v/>
      </c>
      <c r="E7" s="10">
        <f>E4*ASUMSI!B8</f>
        <v/>
      </c>
      <c r="F7" s="10">
        <f>F4*ASUMSI!B8</f>
        <v/>
      </c>
    </row>
    <row r="8">
      <c r="A8" s="5" t="inlineStr">
        <is>
          <t>(-) Capex</t>
        </is>
      </c>
      <c r="B8" s="10">
        <f>B4*ASUMSI!B9</f>
        <v/>
      </c>
      <c r="C8" s="10">
        <f>C4*ASUMSI!B9</f>
        <v/>
      </c>
      <c r="D8" s="10">
        <f>D4*ASUMSI!B9</f>
        <v/>
      </c>
      <c r="E8" s="10">
        <f>E4*ASUMSI!B9</f>
        <v/>
      </c>
      <c r="F8" s="10">
        <f>F4*ASUMSI!B9</f>
        <v/>
      </c>
    </row>
    <row r="9">
      <c r="A9" s="5" t="inlineStr">
        <is>
          <t>(-) Kenaikan Modal Kerja (NWC)</t>
        </is>
      </c>
      <c r="B9" s="10">
        <f>B4*ASUMSI!B10</f>
        <v/>
      </c>
      <c r="C9" s="10">
        <f>C4*ASUMSI!B10</f>
        <v/>
      </c>
      <c r="D9" s="10">
        <f>D4*ASUMSI!B10</f>
        <v/>
      </c>
      <c r="E9" s="10">
        <f>E4*ASUMSI!B10</f>
        <v/>
      </c>
      <c r="F9" s="10">
        <f>F4*ASUMSI!B10</f>
        <v/>
      </c>
    </row>
    <row r="10">
      <c r="A10" s="4" t="inlineStr">
        <is>
          <t>FCFF = NOPAT + D&amp;A - Capex - NWC</t>
        </is>
      </c>
      <c r="B10" s="8">
        <f>B6+B7-B8-B9</f>
        <v/>
      </c>
      <c r="C10" s="8">
        <f>C6+C7-C8-C9</f>
        <v/>
      </c>
      <c r="D10" s="8">
        <f>D6+D7-D8-D9</f>
        <v/>
      </c>
      <c r="E10" s="8">
        <f>E6+E7-E8-E9</f>
        <v/>
      </c>
      <c r="F10" s="8">
        <f>F6+F7-F8-F9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2" customWidth="1" min="1" max="1"/>
    <col width="26" customWidth="1" min="2" max="2"/>
    <col width="16" customWidth="1" min="3" max="3"/>
    <col width="46" customWidth="1" min="4" max="4"/>
  </cols>
  <sheetData>
    <row r="1" ht="28" customHeight="1">
      <c r="A1" s="1" t="inlineStr">
        <is>
          <t>Terminal Value -&gt; Enterprise Value -&gt; Equity Value -&gt; Per Saham</t>
        </is>
      </c>
      <c r="B1" s="2" t="n"/>
      <c r="C1" s="2" t="n"/>
      <c r="D1" s="3" t="n"/>
    </row>
    <row r="2"/>
    <row r="3">
      <c r="A3" s="7" t="inlineStr">
        <is>
          <t>Item</t>
        </is>
      </c>
      <c r="B3" s="7" t="inlineStr">
        <is>
          <t>Formula</t>
        </is>
      </c>
      <c r="C3" s="7" t="inlineStr">
        <is>
          <t>Hasil</t>
        </is>
      </c>
      <c r="D3" s="7" t="inlineStr">
        <is>
          <t>Catatan</t>
        </is>
      </c>
    </row>
    <row r="4">
      <c r="A4" s="5" t="inlineStr">
        <is>
          <t>PV FCFF Tahun 1</t>
        </is>
      </c>
      <c r="B4" s="6" t="inlineStr">
        <is>
          <t>=FCFF_t / (1+WACC)^t</t>
        </is>
      </c>
      <c r="C4" s="10">
        <f>KALKULASI_MANUAL!B10/(1+ASUMSI!B11)^1</f>
        <v/>
      </c>
    </row>
    <row r="5">
      <c r="A5" s="5" t="inlineStr">
        <is>
          <t>PV FCFF Tahun 2</t>
        </is>
      </c>
      <c r="B5" s="6" t="inlineStr">
        <is>
          <t>=FCFF_t / (1+WACC)^t</t>
        </is>
      </c>
      <c r="C5" s="10">
        <f>KALKULASI_MANUAL!C10/(1+ASUMSI!B11)^2</f>
        <v/>
      </c>
    </row>
    <row r="6">
      <c r="A6" s="5" t="inlineStr">
        <is>
          <t>PV FCFF Tahun 3</t>
        </is>
      </c>
      <c r="B6" s="6" t="inlineStr">
        <is>
          <t>=FCFF_t / (1+WACC)^t</t>
        </is>
      </c>
      <c r="C6" s="10">
        <f>KALKULASI_MANUAL!D10/(1+ASUMSI!B11)^3</f>
        <v/>
      </c>
    </row>
    <row r="7">
      <c r="A7" s="5" t="inlineStr">
        <is>
          <t>PV FCFF Tahun 4</t>
        </is>
      </c>
      <c r="B7" s="6" t="inlineStr">
        <is>
          <t>=FCFF_t / (1+WACC)^t</t>
        </is>
      </c>
      <c r="C7" s="10">
        <f>KALKULASI_MANUAL!E10/(1+ASUMSI!B11)^4</f>
        <v/>
      </c>
    </row>
    <row r="8">
      <c r="A8" s="5" t="inlineStr">
        <is>
          <t>PV FCFF Tahun 5</t>
        </is>
      </c>
      <c r="B8" s="6" t="inlineStr">
        <is>
          <t>=FCFF_t / (1+WACC)^t</t>
        </is>
      </c>
      <c r="C8" s="10">
        <f>KALKULASI_MANUAL!F10/(1+ASUMSI!B11)^5</f>
        <v/>
      </c>
    </row>
    <row r="9">
      <c r="A9" s="4" t="inlineStr">
        <is>
          <t>Sum PV FCFF (Tahun 1-5)</t>
        </is>
      </c>
      <c r="C9" s="12">
        <f>SUM(C4:C8)</f>
        <v/>
      </c>
    </row>
    <row r="10">
      <c r="A10" s="5" t="inlineStr">
        <is>
          <t>Terminal Value (Gordon Growth)</t>
        </is>
      </c>
      <c r="B10" s="6" t="inlineStr">
        <is>
          <t>=FCFF5x(1+g) / (WACC-g)</t>
        </is>
      </c>
      <c r="C10" s="10">
        <f>KALKULASI_MANUAL!F10*(1+ASUMSI!B12)/(ASUMSI!B11-ASUMSI!B12)</f>
        <v/>
      </c>
    </row>
    <row r="11">
      <c r="A11" s="5" t="inlineStr">
        <is>
          <t>PV Terminal Value</t>
        </is>
      </c>
      <c r="B11" s="6" t="inlineStr">
        <is>
          <t>=TV / (1+WACC)^5</t>
        </is>
      </c>
      <c r="C11" s="10">
        <f>C10/(1+ASUMSI!B11)^5</f>
        <v/>
      </c>
    </row>
    <row r="12">
      <c r="A12" s="4" t="inlineStr">
        <is>
          <t>Enterprise Value (EV)</t>
        </is>
      </c>
      <c r="B12" s="6" t="inlineStr">
        <is>
          <t>=Sum PV FCFF + PV TV</t>
        </is>
      </c>
      <c r="C12" s="8">
        <f>C9+C11</f>
        <v/>
      </c>
    </row>
    <row r="13">
      <c r="A13" s="5" t="inlineStr">
        <is>
          <t>(-) Net Debt</t>
        </is>
      </c>
      <c r="C13" s="10">
        <f>ASUMSI!B13</f>
        <v/>
      </c>
    </row>
    <row r="14">
      <c r="A14" s="4" t="inlineStr">
        <is>
          <t>Equity Value</t>
        </is>
      </c>
      <c r="C14" s="8">
        <f>C12-C13</f>
        <v/>
      </c>
    </row>
    <row r="15">
      <c r="A15" s="5" t="inlineStr">
        <is>
          <t>Jumlah Saham Beredar (juta lembar)</t>
        </is>
      </c>
      <c r="C15" s="10">
        <f>ASUMSI!B14</f>
        <v/>
      </c>
    </row>
    <row r="16">
      <c r="A16" s="4" t="inlineStr">
        <is>
          <t>Value per Share (Rp)</t>
        </is>
      </c>
      <c r="C16" s="8">
        <f>C14/C15</f>
        <v/>
      </c>
      <c r="D16" s="6" t="inlineStr">
        <is>
          <t>Equity Value (Rp juta) / Saham (juta lembar) -&gt; satuan 'juta' saling coret, hasil langsung Rp per lembar</t>
        </is>
      </c>
    </row>
    <row r="17"/>
    <row r="18">
      <c r="A18" s="5" t="inlineStr">
        <is>
          <t>Cek: TV / EV (proporsi nilai dari terminal)</t>
        </is>
      </c>
      <c r="C18" s="13">
        <f>C11/C12</f>
        <v/>
      </c>
      <c r="D18" s="6" t="inlineStr">
        <is>
          <t>Wajar 60-85% untuk perusahaan tumbuh stabil; &gt;90% = model terlalu bergantung asumsi terminal</t>
        </is>
      </c>
    </row>
  </sheetData>
  <mergeCells count="2">
    <mergeCell ref="A1:D1"/>
    <mergeCell ref="D1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8" customHeight="1">
      <c r="A1" s="1" t="inlineStr">
        <is>
          <t>Sensitivitas Value per Share: WACC x Pertumbuhan Terminal (g)</t>
        </is>
      </c>
      <c r="B1" s="2" t="n"/>
      <c r="C1" s="2" t="n"/>
      <c r="D1" s="2" t="n"/>
      <c r="E1" s="2" t="n"/>
      <c r="F1" s="3" t="n"/>
    </row>
    <row r="2" ht="35" customHeight="1">
      <c r="A2" s="6" t="inlineStr">
        <is>
          <t>Setiap sel grid = formula hidup lengkap (PV 5 tahun FCFF + PV Terminal Value pada kombinasi WACC &amp; g tersebut), bukan hasil salin-tempel. Ubah asumsi dasar di sheet ASUMSI, grid ini ikut bergerak.</t>
        </is>
      </c>
      <c r="B2" s="2" t="n"/>
      <c r="C2" s="2" t="n"/>
      <c r="D2" s="2" t="n"/>
      <c r="E2" s="2" t="n"/>
      <c r="F2" s="3" t="n"/>
    </row>
    <row r="3"/>
    <row r="4">
      <c r="A4" s="7" t="inlineStr">
        <is>
          <t>WACC \ g</t>
        </is>
      </c>
      <c r="B4" s="14" t="n">
        <v>0.01</v>
      </c>
      <c r="C4" s="14" t="n">
        <v>0.02</v>
      </c>
      <c r="D4" s="14" t="n">
        <v>0.03</v>
      </c>
      <c r="E4" s="14" t="n">
        <v>0.04</v>
      </c>
    </row>
    <row r="5">
      <c r="A5" s="15" t="n">
        <v>0.09</v>
      </c>
      <c r="B5" s="10">
        <f>((KALKULASI_MANUAL!B10/(1+$A5)^1+KALKULASI_MANUAL!C10/(1+$A5)^2+KALKULASI_MANUAL!D10/(1+$A5)^3+KALKULASI_MANUAL!E10/(1+$A5)^4+KALKULASI_MANUAL!F10/(1+$A5)^5)+(KALKULASI_MANUAL!F10*(1+B$4)/($A5-B$4))/(1+$A5)^5-ASUMSI!$B$13)/ASUMSI!$B$14</f>
        <v/>
      </c>
      <c r="C5" s="10">
        <f>((KALKULASI_MANUAL!B10/(1+$A5)^1+KALKULASI_MANUAL!C10/(1+$A5)^2+KALKULASI_MANUAL!D10/(1+$A5)^3+KALKULASI_MANUAL!E10/(1+$A5)^4+KALKULASI_MANUAL!F10/(1+$A5)^5)+(KALKULASI_MANUAL!F10*(1+C$4)/($A5-C$4))/(1+$A5)^5-ASUMSI!$B$13)/ASUMSI!$B$14</f>
        <v/>
      </c>
      <c r="D5" s="10">
        <f>((KALKULASI_MANUAL!B10/(1+$A5)^1+KALKULASI_MANUAL!C10/(1+$A5)^2+KALKULASI_MANUAL!D10/(1+$A5)^3+KALKULASI_MANUAL!E10/(1+$A5)^4+KALKULASI_MANUAL!F10/(1+$A5)^5)+(KALKULASI_MANUAL!F10*(1+D$4)/($A5-D$4))/(1+$A5)^5-ASUMSI!$B$13)/ASUMSI!$B$14</f>
        <v/>
      </c>
      <c r="E5" s="10">
        <f>((KALKULASI_MANUAL!B10/(1+$A5)^1+KALKULASI_MANUAL!C10/(1+$A5)^2+KALKULASI_MANUAL!D10/(1+$A5)^3+KALKULASI_MANUAL!E10/(1+$A5)^4+KALKULASI_MANUAL!F10/(1+$A5)^5)+(KALKULASI_MANUAL!F10*(1+E$4)/($A5-E$4))/(1+$A5)^5-ASUMSI!$B$13)/ASUMSI!$B$14</f>
        <v/>
      </c>
    </row>
    <row r="6">
      <c r="A6" s="15" t="n">
        <v>0.1</v>
      </c>
      <c r="B6" s="10">
        <f>((KALKULASI_MANUAL!B10/(1+$A6)^1+KALKULASI_MANUAL!C10/(1+$A6)^2+KALKULASI_MANUAL!D10/(1+$A6)^3+KALKULASI_MANUAL!E10/(1+$A6)^4+KALKULASI_MANUAL!F10/(1+$A6)^5)+(KALKULASI_MANUAL!F10*(1+B$4)/($A6-B$4))/(1+$A6)^5-ASUMSI!$B$13)/ASUMSI!$B$14</f>
        <v/>
      </c>
      <c r="C6" s="10">
        <f>((KALKULASI_MANUAL!B10/(1+$A6)^1+KALKULASI_MANUAL!C10/(1+$A6)^2+KALKULASI_MANUAL!D10/(1+$A6)^3+KALKULASI_MANUAL!E10/(1+$A6)^4+KALKULASI_MANUAL!F10/(1+$A6)^5)+(KALKULASI_MANUAL!F10*(1+C$4)/($A6-C$4))/(1+$A6)^5-ASUMSI!$B$13)/ASUMSI!$B$14</f>
        <v/>
      </c>
      <c r="D6" s="10">
        <f>((KALKULASI_MANUAL!B10/(1+$A6)^1+KALKULASI_MANUAL!C10/(1+$A6)^2+KALKULASI_MANUAL!D10/(1+$A6)^3+KALKULASI_MANUAL!E10/(1+$A6)^4+KALKULASI_MANUAL!F10/(1+$A6)^5)+(KALKULASI_MANUAL!F10*(1+D$4)/($A6-D$4))/(1+$A6)^5-ASUMSI!$B$13)/ASUMSI!$B$14</f>
        <v/>
      </c>
      <c r="E6" s="10">
        <f>((KALKULASI_MANUAL!B10/(1+$A6)^1+KALKULASI_MANUAL!C10/(1+$A6)^2+KALKULASI_MANUAL!D10/(1+$A6)^3+KALKULASI_MANUAL!E10/(1+$A6)^4+KALKULASI_MANUAL!F10/(1+$A6)^5)+(KALKULASI_MANUAL!F10*(1+E$4)/($A6-E$4))/(1+$A6)^5-ASUMSI!$B$13)/ASUMSI!$B$14</f>
        <v/>
      </c>
    </row>
    <row r="7">
      <c r="A7" s="15" t="n">
        <v>0.11</v>
      </c>
      <c r="B7" s="10">
        <f>((KALKULASI_MANUAL!B10/(1+$A7)^1+KALKULASI_MANUAL!C10/(1+$A7)^2+KALKULASI_MANUAL!D10/(1+$A7)^3+KALKULASI_MANUAL!E10/(1+$A7)^4+KALKULASI_MANUAL!F10/(1+$A7)^5)+(KALKULASI_MANUAL!F10*(1+B$4)/($A7-B$4))/(1+$A7)^5-ASUMSI!$B$13)/ASUMSI!$B$14</f>
        <v/>
      </c>
      <c r="C7" s="10">
        <f>((KALKULASI_MANUAL!B10/(1+$A7)^1+KALKULASI_MANUAL!C10/(1+$A7)^2+KALKULASI_MANUAL!D10/(1+$A7)^3+KALKULASI_MANUAL!E10/(1+$A7)^4+KALKULASI_MANUAL!F10/(1+$A7)^5)+(KALKULASI_MANUAL!F10*(1+C$4)/($A7-C$4))/(1+$A7)^5-ASUMSI!$B$13)/ASUMSI!$B$14</f>
        <v/>
      </c>
      <c r="D7" s="10">
        <f>((KALKULASI_MANUAL!B10/(1+$A7)^1+KALKULASI_MANUAL!C10/(1+$A7)^2+KALKULASI_MANUAL!D10/(1+$A7)^3+KALKULASI_MANUAL!E10/(1+$A7)^4+KALKULASI_MANUAL!F10/(1+$A7)^5)+(KALKULASI_MANUAL!F10*(1+D$4)/($A7-D$4))/(1+$A7)^5-ASUMSI!$B$13)/ASUMSI!$B$14</f>
        <v/>
      </c>
      <c r="E7" s="10">
        <f>((KALKULASI_MANUAL!B10/(1+$A7)^1+KALKULASI_MANUAL!C10/(1+$A7)^2+KALKULASI_MANUAL!D10/(1+$A7)^3+KALKULASI_MANUAL!E10/(1+$A7)^4+KALKULASI_MANUAL!F10/(1+$A7)^5)+(KALKULASI_MANUAL!F10*(1+E$4)/($A7-E$4))/(1+$A7)^5-ASUMSI!$B$13)/ASUMSI!$B$14</f>
        <v/>
      </c>
    </row>
    <row r="8">
      <c r="A8" s="15" t="n">
        <v>0.12</v>
      </c>
      <c r="B8" s="10">
        <f>((KALKULASI_MANUAL!B10/(1+$A8)^1+KALKULASI_MANUAL!C10/(1+$A8)^2+KALKULASI_MANUAL!D10/(1+$A8)^3+KALKULASI_MANUAL!E10/(1+$A8)^4+KALKULASI_MANUAL!F10/(1+$A8)^5)+(KALKULASI_MANUAL!F10*(1+B$4)/($A8-B$4))/(1+$A8)^5-ASUMSI!$B$13)/ASUMSI!$B$14</f>
        <v/>
      </c>
      <c r="C8" s="10">
        <f>((KALKULASI_MANUAL!B10/(1+$A8)^1+KALKULASI_MANUAL!C10/(1+$A8)^2+KALKULASI_MANUAL!D10/(1+$A8)^3+KALKULASI_MANUAL!E10/(1+$A8)^4+KALKULASI_MANUAL!F10/(1+$A8)^5)+(KALKULASI_MANUAL!F10*(1+C$4)/($A8-C$4))/(1+$A8)^5-ASUMSI!$B$13)/ASUMSI!$B$14</f>
        <v/>
      </c>
      <c r="D8" s="10">
        <f>((KALKULASI_MANUAL!B10/(1+$A8)^1+KALKULASI_MANUAL!C10/(1+$A8)^2+KALKULASI_MANUAL!D10/(1+$A8)^3+KALKULASI_MANUAL!E10/(1+$A8)^4+KALKULASI_MANUAL!F10/(1+$A8)^5)+(KALKULASI_MANUAL!F10*(1+D$4)/($A8-D$4))/(1+$A8)^5-ASUMSI!$B$13)/ASUMSI!$B$14</f>
        <v/>
      </c>
      <c r="E8" s="10">
        <f>((KALKULASI_MANUAL!B10/(1+$A8)^1+KALKULASI_MANUAL!C10/(1+$A8)^2+KALKULASI_MANUAL!D10/(1+$A8)^3+KALKULASI_MANUAL!E10/(1+$A8)^4+KALKULASI_MANUAL!F10/(1+$A8)^5)+(KALKULASI_MANUAL!F10*(1+E$4)/($A8-E$4))/(1+$A8)^5-ASUMSI!$B$13)/ASUMSI!$B$14</f>
        <v/>
      </c>
    </row>
    <row r="9">
      <c r="A9" s="15" t="n">
        <v>0.13</v>
      </c>
      <c r="B9" s="10">
        <f>((KALKULASI_MANUAL!B10/(1+$A9)^1+KALKULASI_MANUAL!C10/(1+$A9)^2+KALKULASI_MANUAL!D10/(1+$A9)^3+KALKULASI_MANUAL!E10/(1+$A9)^4+KALKULASI_MANUAL!F10/(1+$A9)^5)+(KALKULASI_MANUAL!F10*(1+B$4)/($A9-B$4))/(1+$A9)^5-ASUMSI!$B$13)/ASUMSI!$B$14</f>
        <v/>
      </c>
      <c r="C9" s="10">
        <f>((KALKULASI_MANUAL!B10/(1+$A9)^1+KALKULASI_MANUAL!C10/(1+$A9)^2+KALKULASI_MANUAL!D10/(1+$A9)^3+KALKULASI_MANUAL!E10/(1+$A9)^4+KALKULASI_MANUAL!F10/(1+$A9)^5)+(KALKULASI_MANUAL!F10*(1+C$4)/($A9-C$4))/(1+$A9)^5-ASUMSI!$B$13)/ASUMSI!$B$14</f>
        <v/>
      </c>
      <c r="D9" s="10">
        <f>((KALKULASI_MANUAL!B10/(1+$A9)^1+KALKULASI_MANUAL!C10/(1+$A9)^2+KALKULASI_MANUAL!D10/(1+$A9)^3+KALKULASI_MANUAL!E10/(1+$A9)^4+KALKULASI_MANUAL!F10/(1+$A9)^5)+(KALKULASI_MANUAL!F10*(1+D$4)/($A9-D$4))/(1+$A9)^5-ASUMSI!$B$13)/ASUMSI!$B$14</f>
        <v/>
      </c>
      <c r="E9" s="10">
        <f>((KALKULASI_MANUAL!B10/(1+$A9)^1+KALKULASI_MANUAL!C10/(1+$A9)^2+KALKULASI_MANUAL!D10/(1+$A9)^3+KALKULASI_MANUAL!E10/(1+$A9)^4+KALKULASI_MANUAL!F10/(1+$A9)^5)+(KALKULASI_MANUAL!F10*(1+E$4)/($A9-E$4))/(1+$A9)^5-ASUMSI!$B$13)/ASUMSI!$B$14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4" customWidth="1" min="1" max="1"/>
    <col width="40" customWidth="1" min="2" max="2"/>
    <col width="14" customWidth="1" min="3" max="3"/>
    <col width="14" customWidth="1" min="4" max="4"/>
  </cols>
  <sheetData>
    <row r="1" ht="28" customHeight="1">
      <c r="A1" s="1" t="inlineStr">
        <is>
          <t>Contoh Kasus: Keputusan Investasi dari Hasil Valuasi</t>
        </is>
      </c>
      <c r="B1" s="2" t="n"/>
      <c r="C1" s="2" t="n"/>
      <c r="D1" s="3" t="n"/>
    </row>
    <row r="2"/>
    <row r="3" ht="40" customHeight="1">
      <c r="A3" s="5" t="inlineStr">
        <is>
          <t>Konteks</t>
        </is>
      </c>
      <c r="B3" s="6" t="inlineStr">
        <is>
          <t>Investor membandingkan harga pasar saham (misal Rp 4.200/lembar) dengan value per share hasil DCF pada sheet KALKULASI_OTOMATIS (sel C16).</t>
        </is>
      </c>
      <c r="C3" s="2" t="n"/>
      <c r="D3" s="3" t="n"/>
    </row>
    <row r="4"/>
    <row r="5">
      <c r="A5" s="5" t="inlineStr">
        <is>
          <t>Value per Share (DCF)</t>
        </is>
      </c>
      <c r="B5" s="10">
        <f>KALKULASI_OTOMATIS!C16</f>
        <v/>
      </c>
    </row>
    <row r="6">
      <c r="A6" s="5" t="inlineStr">
        <is>
          <t>Harga Pasar (asumsi)</t>
        </is>
      </c>
      <c r="B6" s="10" t="n">
        <v>430</v>
      </c>
    </row>
    <row r="7">
      <c r="A7" s="4" t="inlineStr">
        <is>
          <t>Margin of Safety</t>
        </is>
      </c>
      <c r="B7" s="16">
        <f>(B5-B6)/B5</f>
        <v/>
      </c>
    </row>
    <row r="8"/>
    <row r="9" ht="35" customHeight="1">
      <c r="A9" s="5" t="inlineStr">
        <is>
          <t>Kesimpulan</t>
        </is>
      </c>
      <c r="B9">
        <f>IF(B7&gt;0.2,"UNDERVALUED - margin aman &gt; 20%",IF(B7&gt;0,"UNDERVALUED tipis - cek ulang asumsi","OVERVALUED - hindari atau tunggu koreksi"))</f>
        <v/>
      </c>
    </row>
  </sheetData>
  <mergeCells count="3">
    <mergeCell ref="A1:D1"/>
    <mergeCell ref="B3:D3"/>
    <mergeCell ref="B9:D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0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DCF dan Cara Verifikasi</t>
        </is>
      </c>
      <c r="B1" s="2" t="n"/>
      <c r="C1" s="2" t="n"/>
      <c r="D1" s="3" t="n"/>
    </row>
    <row r="2"/>
    <row r="3">
      <c r="A3" s="17" t="inlineStr">
        <is>
          <t>1. g &gt;= WACC</t>
        </is>
      </c>
    </row>
    <row r="4">
      <c r="A4" s="5" t="inlineStr">
        <is>
          <t>Diagnosis:</t>
        </is>
      </c>
      <c r="B4" s="6" t="inlineStr">
        <is>
          <t>Terminal Value jadi negatif/tak terhingga secara matematis.</t>
        </is>
      </c>
      <c r="C4" s="2" t="n"/>
      <c r="D4" s="3" t="n"/>
    </row>
    <row r="5">
      <c r="A5" s="5" t="inlineStr">
        <is>
          <t>Verifikasi:</t>
        </is>
      </c>
      <c r="B5" s="18" t="inlineStr">
        <is>
          <t>Pastikan g &lt; WACC selalu (cek sheet SENSITIVITAS, kolom g maksimum wajar 3-4%).</t>
        </is>
      </c>
      <c r="C5" s="2" t="n"/>
      <c r="D5" s="3" t="n"/>
    </row>
    <row r="6"/>
    <row r="7">
      <c r="A7" s="17" t="inlineStr">
        <is>
          <t>2. Double count pertumbuhan di Capex tapi bukan di D&amp;A</t>
        </is>
      </c>
    </row>
    <row r="8">
      <c r="A8" s="5" t="inlineStr">
        <is>
          <t>Diagnosis:</t>
        </is>
      </c>
      <c r="B8" s="6" t="inlineStr">
        <is>
          <t>FCFF jadi bias naik/turun.</t>
        </is>
      </c>
      <c r="C8" s="2" t="n"/>
      <c r="D8" s="3" t="n"/>
    </row>
    <row r="9">
      <c r="A9" s="5" t="inlineStr">
        <is>
          <t>Verifikasi:</t>
        </is>
      </c>
      <c r="B9" s="18" t="inlineStr">
        <is>
          <t>Capex biasanya &gt; D&amp;A saat perusahaan tumbuh (net investasi positif); cek rasio Capex/D&amp;A masuk akal (1.0-1.5x).</t>
        </is>
      </c>
      <c r="C9" s="2" t="n"/>
      <c r="D9" s="3" t="n"/>
    </row>
    <row r="10"/>
    <row r="11">
      <c r="A11" s="17" t="inlineStr">
        <is>
          <t>3. WACC dari cost of equity saja (lupa cost of debt)</t>
        </is>
      </c>
    </row>
    <row r="12">
      <c r="A12" s="5" t="inlineStr">
        <is>
          <t>Diagnosis:</t>
        </is>
      </c>
      <c r="B12" s="6" t="inlineStr">
        <is>
          <t>WACC terlalu tinggi, valuasi terlalu rendah.</t>
        </is>
      </c>
      <c r="C12" s="2" t="n"/>
      <c r="D12" s="3" t="n"/>
    </row>
    <row r="13">
      <c r="A13" s="5" t="inlineStr">
        <is>
          <t>Verifikasi:</t>
        </is>
      </c>
      <c r="B13" s="18" t="inlineStr">
        <is>
          <t>WACC = (E/V)xCost of Equity + (D/V)xCost of Debtx(1-tax); jangan pakai cost of equity mentah.</t>
        </is>
      </c>
      <c r="C13" s="2" t="n"/>
      <c r="D13" s="3" t="n"/>
    </row>
    <row r="14"/>
    <row r="15">
      <c r="A15" s="17" t="inlineStr">
        <is>
          <t>4. TV mendominasi &gt;90% dari EV</t>
        </is>
      </c>
    </row>
    <row r="16">
      <c r="A16" s="5" t="inlineStr">
        <is>
          <t>Diagnosis:</t>
        </is>
      </c>
      <c r="B16" s="6" t="inlineStr">
        <is>
          <t>Valuasi terlalu bergantung pada asumsi tak pasti pasca-tahun-5.</t>
        </is>
      </c>
      <c r="C16" s="2" t="n"/>
      <c r="D16" s="3" t="n"/>
    </row>
    <row r="17">
      <c r="A17" s="5" t="inlineStr">
        <is>
          <t>Verifikasi:</t>
        </is>
      </c>
      <c r="B17" s="18" t="inlineStr">
        <is>
          <t>Cek rasio TV/EV di KALKULASI_OTOMATIS baris 18; kalau &gt;90%, perpanjang periode proyeksi eksplisit.</t>
        </is>
      </c>
      <c r="C17" s="2" t="n"/>
      <c r="D17" s="3" t="n"/>
    </row>
    <row r="18"/>
    <row r="19">
      <c r="A19" s="17" t="inlineStr">
        <is>
          <t>5. Pakai Equity Value sebagai Enterprise Value</t>
        </is>
      </c>
    </row>
    <row r="20">
      <c r="A20" s="5" t="inlineStr">
        <is>
          <t>Diagnosis:</t>
        </is>
      </c>
      <c r="B20" s="6" t="inlineStr">
        <is>
          <t>Lupa kurangi/tambah net debt -&gt; nilai per saham salah total.</t>
        </is>
      </c>
      <c r="C20" s="2" t="n"/>
      <c r="D20" s="3" t="n"/>
    </row>
    <row r="21">
      <c r="A21" s="5" t="inlineStr">
        <is>
          <t>Verifikasi:</t>
        </is>
      </c>
      <c r="B21" s="18" t="inlineStr">
        <is>
          <t>Equity Value = EV - Net Debt (bukan EV langsung); cek arah tanda net debt (utang mengurangi, kas menambah).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2026-07-12T11:57:26Z</dcterms:modified>
  <cp:lastModifiedBy>stdsquare2-generator</cp:lastModifiedBy>
</cp:coreProperties>
</file>