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PANDUAN" sheetId="1" state="visible" r:id="rId1"/>
    <sheet xmlns:r="http://schemas.openxmlformats.org/officeDocument/2006/relationships" name="2_GOF_MEREK" sheetId="2" state="visible" r:id="rId2"/>
    <sheet xmlns:r="http://schemas.openxmlformats.org/officeDocument/2006/relationships" name="3_GOF_SERAGAM" sheetId="3" state="visible" r:id="rId3"/>
    <sheet xmlns:r="http://schemas.openxmlformats.org/officeDocument/2006/relationships" name="4_INDEP_GENDER" sheetId="4" state="visible" r:id="rId4"/>
    <sheet xmlns:r="http://schemas.openxmlformats.org/officeDocument/2006/relationships" name="5_KOMPARASI" sheetId="5" state="visible" r:id="rId5"/>
    <sheet xmlns:r="http://schemas.openxmlformats.org/officeDocument/2006/relationships" name="6_CHART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9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i val="1"/>
      <color rgb="00555555"/>
      <sz val="11"/>
    </font>
    <font>
      <name val="Calibri"/>
      <b val="1"/>
      <color rgb="00FFFFFF"/>
      <sz val="11"/>
    </font>
    <font>
      <name val="Calibri"/>
      <b val="1"/>
      <color rgb="00000000"/>
      <sz val="11"/>
    </font>
    <font>
      <name val="Calibri"/>
      <color rgb="00000000"/>
      <sz val="11"/>
    </font>
    <font>
      <name val="Calibri"/>
      <color rgb="001F4E79"/>
      <sz val="11"/>
    </font>
    <font>
      <name val="Calibri"/>
      <b val="1"/>
      <color rgb="001F4E79"/>
      <sz val="12"/>
    </font>
    <font>
      <name val="Calibri"/>
      <i val="1"/>
      <color rgb="00555555"/>
      <sz val="10"/>
    </font>
  </fonts>
  <fills count="6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E3F2FD"/>
      </patternFill>
    </fill>
    <fill>
      <patternFill patternType="solid">
        <fgColor rgb="00FFF59D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/>
      <top style="thin">
        <color rgb="00BBBBBB"/>
      </top>
      <bottom style="thin">
        <color rgb="00BBBBBB"/>
      </bottom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5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1" fontId="6" fillId="4" borderId="1" applyAlignment="1" pivotButton="0" quotePrefix="0" xfId="0">
      <alignment horizontal="center" vertical="center" wrapText="1"/>
    </xf>
    <xf numFmtId="9" fontId="6" fillId="4" borderId="1" applyAlignment="1" pivotButton="0" quotePrefix="0" xfId="0">
      <alignment horizontal="center" vertical="center" wrapText="1"/>
    </xf>
    <xf numFmtId="2" fontId="5" fillId="0" borderId="1" applyAlignment="1" pivotButton="0" quotePrefix="0" xfId="0">
      <alignment horizontal="center" vertical="center" wrapText="1"/>
    </xf>
    <xf numFmtId="164" fontId="5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1" fontId="4" fillId="5" borderId="1" applyAlignment="1" pivotButton="0" quotePrefix="0" xfId="0">
      <alignment horizontal="center" vertical="center" wrapText="1"/>
    </xf>
    <xf numFmtId="9" fontId="4" fillId="5" borderId="1" applyAlignment="1" pivotButton="0" quotePrefix="0" xfId="0">
      <alignment horizontal="center" vertical="center" wrapText="1"/>
    </xf>
    <xf numFmtId="2" fontId="4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164" fontId="4" fillId="5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1" fontId="5" fillId="0" borderId="1" applyAlignment="1" pivotButton="0" quotePrefix="0" xfId="0">
      <alignment horizontal="center" vertical="center" wrapText="1"/>
    </xf>
    <xf numFmtId="165" fontId="4" fillId="5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1" fontId="4" fillId="0" borderId="1" applyAlignment="1" pivotButton="0" quotePrefix="0" xfId="0">
      <alignment horizontal="center" vertical="center" wrapText="1"/>
    </xf>
    <xf numFmtId="2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Preferensi Merek: Amatan vs Harapan (H0 seragam)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'6_CHART'!C5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'6_CHART'!$B$6:$B$9</f>
            </numRef>
          </cat>
          <val>
            <numRef>
              <f>'6_CHART'!$C$6:$C$9</f>
            </numRef>
          </val>
        </ser>
        <ser>
          <idx val="1"/>
          <order val="1"/>
          <tx>
            <strRef>
              <f>'6_CHART'!D5</f>
            </strRef>
          </tx>
          <spPr>
            <a:ln xmlns:a="http://schemas.openxmlformats.org/drawingml/2006/main">
              <a:prstDash val="solid"/>
            </a:ln>
          </spPr>
          <cat>
            <numRef>
              <f>'6_CHART'!$B$6:$B$9</f>
            </numRef>
          </cat>
          <val>
            <numRef>
              <f>'6_CHART'!$D$6:$D$9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Merek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Frekuensi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Kontribusi Tiap Sel terhadap χ²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'6_CHART'!C13</f>
            </strRef>
          </tx>
          <spPr>
            <a:ln xmlns:a="http://schemas.openxmlformats.org/drawingml/2006/main">
              <a:prstDash val="solid"/>
            </a:ln>
          </spPr>
          <cat>
            <numRef>
              <f>'6_CHART'!$B$14:$B$15</f>
            </numRef>
          </cat>
          <val>
            <numRef>
              <f>'6_CHART'!$C$14:$C$15</f>
            </numRef>
          </val>
        </ser>
        <ser>
          <idx val="1"/>
          <order val="1"/>
          <tx>
            <strRef>
              <f>'6_CHART'!D13</f>
            </strRef>
          </tx>
          <spPr>
            <a:ln xmlns:a="http://schemas.openxmlformats.org/drawingml/2006/main">
              <a:prstDash val="solid"/>
            </a:ln>
          </spPr>
          <cat>
            <numRef>
              <f>'6_CHART'!$B$14:$B$15</f>
            </numRef>
          </cat>
          <val>
            <numRef>
              <f>'6_CHART'!$D$14:$D$15</f>
            </numRef>
          </val>
        </ser>
        <ser>
          <idx val="2"/>
          <order val="2"/>
          <tx>
            <strRef>
              <f>'6_CHART'!E13</f>
            </strRef>
          </tx>
          <spPr>
            <a:ln xmlns:a="http://schemas.openxmlformats.org/drawingml/2006/main">
              <a:prstDash val="solid"/>
            </a:ln>
          </spPr>
          <cat>
            <numRef>
              <f>'6_CHART'!$B$14:$B$15</f>
            </numRef>
          </cat>
          <val>
            <numRef>
              <f>'6_CHART'!$E$14:$E$15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Produk (per baris gender)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(O−E)²/E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61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11</row>
      <rowOff>0</rowOff>
    </from>
    <ext cx="61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78" customWidth="1" min="3" max="3"/>
    <col width="18" customWidth="1" min="4" max="4"/>
  </cols>
  <sheetData>
    <row r="1">
      <c r="A1" s="1" t="inlineStr">
        <is>
          <t>Uji Chi-Square (Kai Kuadrat) — Calculator 2 Mode</t>
        </is>
      </c>
    </row>
    <row r="2">
      <c r="A2" s="2" t="inlineStr">
        <is>
          <t>Pendamping artikel /statistik/chi-square/ · semua sel hasil = FORMULA HIDUP</t>
        </is>
      </c>
    </row>
    <row r="4">
      <c r="B4" s="3" t="inlineStr">
        <is>
          <t>MODE UJI</t>
        </is>
      </c>
      <c r="C4" s="3" t="inlineStr">
        <is>
          <t>KAPAN DIPAKAI</t>
        </is>
      </c>
      <c r="D4" s="3" t="inlineStr">
        <is>
          <t>LEMBAR</t>
        </is>
      </c>
    </row>
    <row r="5" ht="46" customHeight="1">
      <c r="B5" s="4" t="inlineStr">
        <is>
          <t>Goodness of Fit</t>
        </is>
      </c>
      <c r="C5" s="5" t="inlineStr">
        <is>
          <t>Satu variabel kategori. Apakah sebaran amatan cocok dengan sebaran harapan (seragam / pangsa pasar / teori)? Contoh: preferensi 4 merek.</t>
        </is>
      </c>
      <c r="D5" s="6" t="inlineStr">
        <is>
          <t>2_GOF_MEREK</t>
        </is>
      </c>
    </row>
    <row r="6" ht="46" customHeight="1">
      <c r="B6" s="4" t="inlineStr">
        <is>
          <t>Goodness of Fit (seragam)</t>
        </is>
      </c>
      <c r="C6" s="5" t="inlineStr">
        <is>
          <t>Varian H0 seragam pada merek yang sama — bandingkan keputusan dengan lembar sebelumnya.</t>
        </is>
      </c>
      <c r="D6" s="6" t="inlineStr">
        <is>
          <t>3_GOF_SERAGAM</t>
        </is>
      </c>
    </row>
    <row r="7" ht="46" customHeight="1">
      <c r="B7" s="4" t="inlineStr">
        <is>
          <t>Uji Independensi</t>
        </is>
      </c>
      <c r="C7" s="5" t="inlineStr">
        <is>
          <t>Dua variabel kategori dalam tabel kontingensi. Apakah keduanya saling bebas atau berhubungan? Contoh: gender x pilihan produk.</t>
        </is>
      </c>
      <c r="D7" s="6" t="inlineStr">
        <is>
          <t>4_INDEP_GENDER</t>
        </is>
      </c>
    </row>
    <row r="8" ht="46" customHeight="1">
      <c r="B8" s="4" t="inlineStr">
        <is>
          <t>Ringkasan &amp; Pemetaan</t>
        </is>
      </c>
      <c r="C8" s="5" t="inlineStr">
        <is>
          <t>Komparasi hasil semua uji + tabel 'kasus → uji mana yang tepat'.</t>
        </is>
      </c>
      <c r="D8" s="6" t="inlineStr">
        <is>
          <t>5_KOMPARASI</t>
        </is>
      </c>
    </row>
    <row r="9" ht="46" customHeight="1">
      <c r="B9" s="4" t="inlineStr">
        <is>
          <t>Visualisasi</t>
        </is>
      </c>
      <c r="C9" s="5" t="inlineStr">
        <is>
          <t>Bar chart amatan vs harapan (GoF) dan kontribusi tiap sel (independensi).</t>
        </is>
      </c>
      <c r="D9" s="6" t="inlineStr">
        <is>
          <t>6_CHART</t>
        </is>
      </c>
    </row>
    <row r="11">
      <c r="B11" s="7" t="inlineStr">
        <is>
          <t>PETUNJU</t>
        </is>
      </c>
    </row>
    <row r="12" ht="46" customHeight="1">
      <c r="B12" s="8" t="inlineStr">
        <is>
          <t>1) Sel BIRU = input (boleh diubah). Sel kuning = hasil otomatis.  2) Ganti angka amatan atau peluang H0 — semua χ², df, p-value, dan keputusan mengalir ulang.  3) P-value dipakai untuk keputusan: p &lt; 0,05 → tolak H0; p ≥ 0,05 → gagal tolak H0.</t>
        </is>
      </c>
    </row>
    <row r="14" ht="30" customHeight="1">
      <c r="B14" s="9" t="inlineStr">
        <is>
          <t>Rumus inti:  χ² = Σ (O − E)² / E.   df (GoF) = k − 1.   df (Independensi) = (b−1)(k−1).   Cramér's V = √( χ² / (N · min(b,k) − 1) ).</t>
        </is>
      </c>
    </row>
  </sheetData>
  <mergeCells count="2">
    <mergeCell ref="B12:D12"/>
    <mergeCell ref="B14:D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>
      <c r="A1" s="1" t="inlineStr">
        <is>
          <t>Mode 1 · Goodness of Fit — Preferensi Merek</t>
        </is>
      </c>
    </row>
    <row r="2">
      <c r="A2" s="2" t="inlineStr">
        <is>
          <t>Apakah preferensi 4 merek cocok dengan pangsa pasar yang diklaim: 35% / 25% / 25% / 15%?</t>
        </is>
      </c>
    </row>
    <row r="4" ht="30" customHeight="1">
      <c r="B4" s="3" t="inlineStr">
        <is>
          <t>Kategori</t>
        </is>
      </c>
      <c r="C4" s="3" t="inlineStr">
        <is>
          <t>O (amatan)</t>
        </is>
      </c>
      <c r="D4" s="3" t="inlineStr">
        <is>
          <t>Peluang H0</t>
        </is>
      </c>
      <c r="E4" s="3" t="inlineStr">
        <is>
          <t>E (harapan)</t>
        </is>
      </c>
      <c r="F4" s="3" t="inlineStr">
        <is>
          <t>O − E</t>
        </is>
      </c>
      <c r="G4" s="3" t="inlineStr">
        <is>
          <t>(O − E)²</t>
        </is>
      </c>
      <c r="H4" s="3" t="inlineStr">
        <is>
          <t>(O−E)²/E</t>
        </is>
      </c>
    </row>
    <row r="5">
      <c r="B5" s="5" t="inlineStr">
        <is>
          <t>Merek Alpha</t>
        </is>
      </c>
      <c r="C5" s="10" t="n">
        <v>140</v>
      </c>
      <c r="D5" s="11" t="n">
        <v>0.35</v>
      </c>
      <c r="E5" s="12">
        <f>D5*SUM($C$5:$C$8)</f>
        <v/>
      </c>
      <c r="F5" s="12">
        <f>C5-E5</f>
        <v/>
      </c>
      <c r="G5" s="12">
        <f>F5^2</f>
        <v/>
      </c>
      <c r="H5" s="13">
        <f>G5/E5</f>
        <v/>
      </c>
    </row>
    <row r="6">
      <c r="B6" s="5" t="inlineStr">
        <is>
          <t>Merek Beta</t>
        </is>
      </c>
      <c r="C6" s="10" t="n">
        <v>100</v>
      </c>
      <c r="D6" s="11" t="n">
        <v>0.25</v>
      </c>
      <c r="E6" s="12">
        <f>D6*SUM($C$5:$C$8)</f>
        <v/>
      </c>
      <c r="F6" s="12">
        <f>C6-E6</f>
        <v/>
      </c>
      <c r="G6" s="12">
        <f>F6^2</f>
        <v/>
      </c>
      <c r="H6" s="13">
        <f>G6/E6</f>
        <v/>
      </c>
    </row>
    <row r="7">
      <c r="B7" s="5" t="inlineStr">
        <is>
          <t>Merek Gamma</t>
        </is>
      </c>
      <c r="C7" s="10" t="n">
        <v>90</v>
      </c>
      <c r="D7" s="11" t="n">
        <v>0.25</v>
      </c>
      <c r="E7" s="12">
        <f>D7*SUM($C$5:$C$8)</f>
        <v/>
      </c>
      <c r="F7" s="12">
        <f>C7-E7</f>
        <v/>
      </c>
      <c r="G7" s="12">
        <f>F7^2</f>
        <v/>
      </c>
      <c r="H7" s="13">
        <f>G7/E7</f>
        <v/>
      </c>
    </row>
    <row r="8">
      <c r="B8" s="5" t="inlineStr">
        <is>
          <t>Merek Delta</t>
        </is>
      </c>
      <c r="C8" s="10" t="n">
        <v>70</v>
      </c>
      <c r="D8" s="11" t="n">
        <v>0.15</v>
      </c>
      <c r="E8" s="12">
        <f>D8*SUM($C$5:$C$8)</f>
        <v/>
      </c>
      <c r="F8" s="12">
        <f>C8-E8</f>
        <v/>
      </c>
      <c r="G8" s="12">
        <f>F8^2</f>
        <v/>
      </c>
      <c r="H8" s="13">
        <f>G8/E8</f>
        <v/>
      </c>
    </row>
    <row r="9">
      <c r="B9" s="14" t="inlineStr">
        <is>
          <t>Σ (jumlah)</t>
        </is>
      </c>
      <c r="C9" s="15">
        <f>SUM(C5:C8)</f>
        <v/>
      </c>
      <c r="D9" s="16">
        <f>SUM(D5:D8)</f>
        <v/>
      </c>
      <c r="E9" s="17">
        <f>SUM(E5:E8)</f>
        <v/>
      </c>
      <c r="F9" s="17">
        <f>SUM(F5:F8)</f>
        <v/>
      </c>
      <c r="G9" s="18" t="inlineStr"/>
      <c r="H9" s="19">
        <f>SUM(H5:H8)</f>
        <v/>
      </c>
    </row>
    <row r="11">
      <c r="B11" s="7" t="inlineStr">
        <is>
          <t>HASIL UJI</t>
        </is>
      </c>
    </row>
    <row r="12">
      <c r="B12" s="5" t="inlineStr">
        <is>
          <t>Hipotesis nol (H0)</t>
        </is>
      </c>
      <c r="C12" s="20" t="inlineStr">
        <is>
          <t>Pangsa pasar diklaim: Alpha 35%, Beta 25%, Gamma 25%, Delta 15% (n=400)</t>
        </is>
      </c>
      <c r="D12" s="21" t="n"/>
      <c r="E12" s="21" t="n"/>
      <c r="F12" s="21" t="n"/>
      <c r="G12" s="21" t="n"/>
      <c r="H12" s="22" t="n"/>
    </row>
    <row r="13">
      <c r="B13" s="5" t="inlineStr">
        <is>
          <t>Statistik χ² (manual Σ(O−E)²/E)</t>
        </is>
      </c>
      <c r="C13" s="19">
        <f>H9</f>
        <v/>
      </c>
    </row>
    <row r="14">
      <c r="B14" s="5" t="inlineStr">
        <is>
          <t>Banyak kategori (k)</t>
        </is>
      </c>
      <c r="C14" s="23">
        <f>COUNTA(B5:B8)</f>
        <v/>
      </c>
    </row>
    <row r="15">
      <c r="B15" s="5" t="inlineStr">
        <is>
          <t>Derajat bebas df = k − 1</t>
        </is>
      </c>
      <c r="C15" s="23">
        <f>C14-1</f>
        <v/>
      </c>
    </row>
    <row r="16">
      <c r="B16" s="5" t="inlineStr">
        <is>
          <t>p-value  =CHISQ.DIST.RT(χ²; df)</t>
        </is>
      </c>
      <c r="C16" s="24">
        <f>CHISQ.DIST.RT(C13,C15)</f>
        <v/>
      </c>
    </row>
    <row r="17">
      <c r="B17" s="5" t="inlineStr">
        <is>
          <t>χ²-kritis (α = 0,05)</t>
        </is>
      </c>
      <c r="C17" s="13">
        <f>CHISQ.INV.RT(0.05,C15)</f>
        <v/>
      </c>
    </row>
    <row r="18">
      <c r="B18" s="5" t="inlineStr">
        <is>
          <t>Verifikasi  =CHISQ.TEST(O; E)</t>
        </is>
      </c>
      <c r="C18" s="25">
        <f>CHISQ.TEST(C5:C8,E5:E8)</f>
        <v/>
      </c>
    </row>
    <row r="19" ht="28" customHeight="1">
      <c r="B19" s="26" t="inlineStr">
        <is>
          <t>Keputusan (α = 0,05)</t>
        </is>
      </c>
      <c r="C19" s="27">
        <f>IF(C16&lt;0.05,"TOLAK H0 — sebaran tidak sesuai H0","GAGAL TOLAK H0 — sebaran sesuai H0")</f>
        <v/>
      </c>
      <c r="D19" s="21" t="n"/>
      <c r="E19" s="21" t="n"/>
      <c r="F19" s="21" t="n"/>
      <c r="G19" s="21" t="n"/>
      <c r="H19" s="22" t="n"/>
    </row>
    <row r="21" ht="46" customHeight="1">
      <c r="B21" s="9" t="inlineStr">
        <is>
          <t>Catatan: selisih amatan vs klaim ada, tapi p-value ≥ 0,05 → selisih masih wajar untuk H0. Ubah peluang di kolom D untuk menguji klaim pangsa lain.</t>
        </is>
      </c>
    </row>
  </sheetData>
  <mergeCells count="3">
    <mergeCell ref="C12:H12"/>
    <mergeCell ref="B21:H21"/>
    <mergeCell ref="C19:H1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0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</cols>
  <sheetData>
    <row r="1">
      <c r="A1" s="1" t="inlineStr">
        <is>
          <t>Mode 1b · Goodness of Fit — H0 Seragam (Uniform)</t>
        </is>
      </c>
    </row>
    <row r="2">
      <c r="A2" s="2" t="inlineStr">
        <is>
          <t>Varian: jika tak ada teori pangsa, uji apakah keempat merek dipilih merata (25% masing-masing).</t>
        </is>
      </c>
    </row>
    <row r="4" ht="30" customHeight="1">
      <c r="B4" s="3" t="inlineStr">
        <is>
          <t>Kategori</t>
        </is>
      </c>
      <c r="C4" s="3" t="inlineStr">
        <is>
          <t>O (amatan)</t>
        </is>
      </c>
      <c r="D4" s="3" t="inlineStr">
        <is>
          <t>Peluang H0</t>
        </is>
      </c>
      <c r="E4" s="3" t="inlineStr">
        <is>
          <t>E (harapan)</t>
        </is>
      </c>
      <c r="F4" s="3" t="inlineStr">
        <is>
          <t>O − E</t>
        </is>
      </c>
      <c r="G4" s="3" t="inlineStr">
        <is>
          <t>(O − E)²</t>
        </is>
      </c>
      <c r="H4" s="3" t="inlineStr">
        <is>
          <t>(O−E)²/E</t>
        </is>
      </c>
    </row>
    <row r="5">
      <c r="B5" s="5" t="inlineStr">
        <is>
          <t>Merek Alpha</t>
        </is>
      </c>
      <c r="C5" s="10" t="n">
        <v>140</v>
      </c>
      <c r="D5" s="11" t="n">
        <v>0.25</v>
      </c>
      <c r="E5" s="12">
        <f>D5*SUM($C$5:$C$8)</f>
        <v/>
      </c>
      <c r="F5" s="12">
        <f>C5-E5</f>
        <v/>
      </c>
      <c r="G5" s="12">
        <f>F5^2</f>
        <v/>
      </c>
      <c r="H5" s="13">
        <f>G5/E5</f>
        <v/>
      </c>
    </row>
    <row r="6">
      <c r="B6" s="5" t="inlineStr">
        <is>
          <t>Merek Beta</t>
        </is>
      </c>
      <c r="C6" s="10" t="n">
        <v>100</v>
      </c>
      <c r="D6" s="11" t="n">
        <v>0.25</v>
      </c>
      <c r="E6" s="12">
        <f>D6*SUM($C$5:$C$8)</f>
        <v/>
      </c>
      <c r="F6" s="12">
        <f>C6-E6</f>
        <v/>
      </c>
      <c r="G6" s="12">
        <f>F6^2</f>
        <v/>
      </c>
      <c r="H6" s="13">
        <f>G6/E6</f>
        <v/>
      </c>
    </row>
    <row r="7">
      <c r="B7" s="5" t="inlineStr">
        <is>
          <t>Merek Gamma</t>
        </is>
      </c>
      <c r="C7" s="10" t="n">
        <v>90</v>
      </c>
      <c r="D7" s="11" t="n">
        <v>0.25</v>
      </c>
      <c r="E7" s="12">
        <f>D7*SUM($C$5:$C$8)</f>
        <v/>
      </c>
      <c r="F7" s="12">
        <f>C7-E7</f>
        <v/>
      </c>
      <c r="G7" s="12">
        <f>F7^2</f>
        <v/>
      </c>
      <c r="H7" s="13">
        <f>G7/E7</f>
        <v/>
      </c>
    </row>
    <row r="8">
      <c r="B8" s="5" t="inlineStr">
        <is>
          <t>Merek Delta</t>
        </is>
      </c>
      <c r="C8" s="10" t="n">
        <v>70</v>
      </c>
      <c r="D8" s="11" t="n">
        <v>0.25</v>
      </c>
      <c r="E8" s="12">
        <f>D8*SUM($C$5:$C$8)</f>
        <v/>
      </c>
      <c r="F8" s="12">
        <f>C8-E8</f>
        <v/>
      </c>
      <c r="G8" s="12">
        <f>F8^2</f>
        <v/>
      </c>
      <c r="H8" s="13">
        <f>G8/E8</f>
        <v/>
      </c>
    </row>
    <row r="9">
      <c r="B9" s="14" t="inlineStr">
        <is>
          <t>Σ (jumlah)</t>
        </is>
      </c>
      <c r="C9" s="15">
        <f>SUM(C5:C8)</f>
        <v/>
      </c>
      <c r="D9" s="16">
        <f>SUM(D5:D8)</f>
        <v/>
      </c>
      <c r="E9" s="17">
        <f>SUM(E5:E8)</f>
        <v/>
      </c>
      <c r="F9" s="17">
        <f>SUM(F5:F8)</f>
        <v/>
      </c>
      <c r="G9" s="18" t="inlineStr"/>
      <c r="H9" s="19">
        <f>SUM(H5:H8)</f>
        <v/>
      </c>
    </row>
    <row r="11">
      <c r="B11" s="7" t="inlineStr">
        <is>
          <t>HASIL UJI</t>
        </is>
      </c>
    </row>
    <row r="12">
      <c r="B12" s="5" t="inlineStr">
        <is>
          <t>Hipotesis nol (H0)</t>
        </is>
      </c>
      <c r="C12" s="20" t="inlineStr">
        <is>
          <t>Sebaran seragam: tiap merek 25% (n=400)</t>
        </is>
      </c>
      <c r="D12" s="21" t="n"/>
      <c r="E12" s="21" t="n"/>
      <c r="F12" s="21" t="n"/>
      <c r="G12" s="21" t="n"/>
      <c r="H12" s="22" t="n"/>
    </row>
    <row r="13">
      <c r="B13" s="5" t="inlineStr">
        <is>
          <t>Statistik χ² (manual Σ(O−E)²/E)</t>
        </is>
      </c>
      <c r="C13" s="19">
        <f>H9</f>
        <v/>
      </c>
    </row>
    <row r="14">
      <c r="B14" s="5" t="inlineStr">
        <is>
          <t>Banyak kategori (k)</t>
        </is>
      </c>
      <c r="C14" s="23">
        <f>COUNTA(B5:B8)</f>
        <v/>
      </c>
    </row>
    <row r="15">
      <c r="B15" s="5" t="inlineStr">
        <is>
          <t>Derajat bebas df = k − 1</t>
        </is>
      </c>
      <c r="C15" s="23">
        <f>C14-1</f>
        <v/>
      </c>
    </row>
    <row r="16">
      <c r="B16" s="5" t="inlineStr">
        <is>
          <t>p-value  =CHISQ.DIST.RT(χ²; df)</t>
        </is>
      </c>
      <c r="C16" s="24">
        <f>CHISQ.DIST.RT(C13,C15)</f>
        <v/>
      </c>
    </row>
    <row r="17">
      <c r="B17" s="5" t="inlineStr">
        <is>
          <t>χ²-kritis (α = 0,05)</t>
        </is>
      </c>
      <c r="C17" s="13">
        <f>CHISQ.INV.RT(0.05,C15)</f>
        <v/>
      </c>
    </row>
    <row r="18">
      <c r="B18" s="5" t="inlineStr">
        <is>
          <t>Verifikasi  =CHISQ.TEST(O; E)</t>
        </is>
      </c>
      <c r="C18" s="25">
        <f>CHISQ.TEST(C5:C8,E5:E8)</f>
        <v/>
      </c>
    </row>
    <row r="19" ht="28" customHeight="1">
      <c r="B19" s="26" t="inlineStr">
        <is>
          <t>Keputusan (α = 0,05)</t>
        </is>
      </c>
      <c r="C19" s="27">
        <f>IF(C16&lt;0.05,"TOLAK H0 — sebaran tidak sesuai H0","GAGAL TOLAK H0 — sebaran sesuai H0")</f>
        <v/>
      </c>
      <c r="D19" s="21" t="n"/>
      <c r="E19" s="21" t="n"/>
      <c r="F19" s="21" t="n"/>
      <c r="G19" s="21" t="n"/>
      <c r="H19" s="22" t="n"/>
    </row>
    <row r="21" ht="46" customHeight="1">
      <c r="B21" s="9" t="inlineStr">
        <is>
          <t>Pelajaran: H0 berbeda → keputusan bisa berbalik. Pada H0 seragam, preferensi terlalu condong ke Alpha untuk disebut kebetulan, jadi H0 ditolak. Pilih H0 berdasar teori/bisnis, bukan asal.</t>
        </is>
      </c>
    </row>
  </sheetData>
  <mergeCells count="3">
    <mergeCell ref="C12:H12"/>
    <mergeCell ref="B21:H21"/>
    <mergeCell ref="C19:H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7" max="7"/>
    <col width="16" customWidth="1" min="8" max="8"/>
  </cols>
  <sheetData>
    <row r="1">
      <c r="A1" s="1" t="inlineStr">
        <is>
          <t>Mode 2 · Uji Independensi — Gender × Pilihan Produk</t>
        </is>
      </c>
    </row>
    <row r="2">
      <c r="A2" s="2" t="inlineStr">
        <is>
          <t>Apakah pilihan produk (Elektronik / Fashion / Makanan) bergantung pada gender?</t>
        </is>
      </c>
    </row>
    <row r="4">
      <c r="B4" s="7" t="inlineStr">
        <is>
          <t>TABEL AMATAN  O (cacahan)</t>
        </is>
      </c>
    </row>
    <row r="5">
      <c r="B5" s="3" t="inlineStr">
        <is>
          <t>Gender \ Produk</t>
        </is>
      </c>
      <c r="C5" s="3" t="inlineStr">
        <is>
          <t>Elektronik</t>
        </is>
      </c>
      <c r="D5" s="3" t="inlineStr">
        <is>
          <t>Fashion</t>
        </is>
      </c>
      <c r="E5" s="3" t="inlineStr">
        <is>
          <t>Makanan</t>
        </is>
      </c>
      <c r="F5" s="3" t="inlineStr">
        <is>
          <t>Total baris</t>
        </is>
      </c>
    </row>
    <row r="6">
      <c r="B6" s="4" t="inlineStr">
        <is>
          <t>Pria</t>
        </is>
      </c>
      <c r="C6" s="10" t="n">
        <v>60</v>
      </c>
      <c r="D6" s="10" t="n">
        <v>50</v>
      </c>
      <c r="E6" s="10" t="n">
        <v>40</v>
      </c>
      <c r="F6" s="28">
        <f>SUM(C6:E6)</f>
        <v/>
      </c>
    </row>
    <row r="7">
      <c r="B7" s="4" t="inlineStr">
        <is>
          <t>Wanita</t>
        </is>
      </c>
      <c r="C7" s="10" t="n">
        <v>40</v>
      </c>
      <c r="D7" s="10" t="n">
        <v>70</v>
      </c>
      <c r="E7" s="10" t="n">
        <v>60</v>
      </c>
      <c r="F7" s="28">
        <f>SUM(C7:E7)</f>
        <v/>
      </c>
    </row>
    <row r="8">
      <c r="B8" s="14" t="inlineStr">
        <is>
          <t>Total kolom</t>
        </is>
      </c>
      <c r="C8" s="15">
        <f>SUM(C6:C7)</f>
        <v/>
      </c>
      <c r="D8" s="15">
        <f>SUM(D6:D7)</f>
        <v/>
      </c>
      <c r="E8" s="15">
        <f>SUM(E6:E7)</f>
        <v/>
      </c>
      <c r="F8" s="15">
        <f>SUM(F6:F7)</f>
        <v/>
      </c>
    </row>
    <row r="10">
      <c r="B10" s="7" t="inlineStr">
        <is>
          <t>TABEL HARAPAN  E = (baris × kolom) / N   [kalau H0: keduanya bebas]</t>
        </is>
      </c>
    </row>
    <row r="11">
      <c r="B11" s="3" t="inlineStr">
        <is>
          <t>Gender \ Produk</t>
        </is>
      </c>
      <c r="C11" s="3" t="inlineStr">
        <is>
          <t>Elektronik</t>
        </is>
      </c>
      <c r="D11" s="3" t="inlineStr">
        <is>
          <t>Fashion</t>
        </is>
      </c>
      <c r="E11" s="3" t="inlineStr">
        <is>
          <t>Makanan</t>
        </is>
      </c>
      <c r="F11" s="3" t="inlineStr">
        <is>
          <t>Total baris</t>
        </is>
      </c>
    </row>
    <row r="12">
      <c r="B12" s="4" t="inlineStr">
        <is>
          <t>Pria</t>
        </is>
      </c>
      <c r="C12" s="12">
        <f>F6*C$8/$F8</f>
        <v/>
      </c>
      <c r="D12" s="12">
        <f>F6*D$8/$F8</f>
        <v/>
      </c>
      <c r="E12" s="12">
        <f>F6*E$8/$F8</f>
        <v/>
      </c>
      <c r="F12" s="29">
        <f>SUM(C12:E12)</f>
        <v/>
      </c>
    </row>
    <row r="13">
      <c r="B13" s="4" t="inlineStr">
        <is>
          <t>Wanita</t>
        </is>
      </c>
      <c r="C13" s="12">
        <f>F7*C$8/$F8</f>
        <v/>
      </c>
      <c r="D13" s="12">
        <f>F7*D$8/$F8</f>
        <v/>
      </c>
      <c r="E13" s="12">
        <f>F7*E$8/$F8</f>
        <v/>
      </c>
      <c r="F13" s="29">
        <f>SUM(C13:E13)</f>
        <v/>
      </c>
    </row>
    <row r="15">
      <c r="B15" s="7" t="inlineStr">
        <is>
          <t>KONTRIBUSI tiap sel  (O − E)² / E</t>
        </is>
      </c>
    </row>
    <row r="16">
      <c r="B16" s="3" t="inlineStr">
        <is>
          <t>Gender \ Produk</t>
        </is>
      </c>
      <c r="C16" s="3" t="inlineStr">
        <is>
          <t>Elektronik</t>
        </is>
      </c>
      <c r="D16" s="3" t="inlineStr">
        <is>
          <t>Fashion</t>
        </is>
      </c>
      <c r="E16" s="3" t="inlineStr">
        <is>
          <t>Makanan</t>
        </is>
      </c>
      <c r="F16" s="3" t="inlineStr">
        <is>
          <t>Total baris</t>
        </is>
      </c>
    </row>
    <row r="17">
      <c r="B17" s="4" t="inlineStr">
        <is>
          <t>Pria</t>
        </is>
      </c>
      <c r="C17" s="13">
        <f>(C6-C12)^2/C12</f>
        <v/>
      </c>
      <c r="D17" s="13">
        <f>(D6-D12)^2/D12</f>
        <v/>
      </c>
      <c r="E17" s="13">
        <f>(E6-E12)^2/E12</f>
        <v/>
      </c>
      <c r="F17" s="19">
        <f>SUM(C17:E17)</f>
        <v/>
      </c>
    </row>
    <row r="18">
      <c r="B18" s="4" t="inlineStr">
        <is>
          <t>Wanita</t>
        </is>
      </c>
      <c r="C18" s="13">
        <f>(C7-C13)^2/C13</f>
        <v/>
      </c>
      <c r="D18" s="13">
        <f>(D7-D13)^2/D13</f>
        <v/>
      </c>
      <c r="E18" s="13">
        <f>(E7-E13)^2/E13</f>
        <v/>
      </c>
      <c r="F18" s="19">
        <f>SUM(C18:E18)</f>
        <v/>
      </c>
    </row>
    <row r="19">
      <c r="B19" s="14" t="inlineStr">
        <is>
          <t>Σ total = χ²</t>
        </is>
      </c>
      <c r="C19" s="19">
        <f>SUM(C17:C18)</f>
        <v/>
      </c>
      <c r="D19" s="19">
        <f>SUM(D17:D18)</f>
        <v/>
      </c>
      <c r="E19" s="19">
        <f>SUM(E17:E18)</f>
        <v/>
      </c>
      <c r="F19" s="19">
        <f>SUM(F17:F18)</f>
        <v/>
      </c>
    </row>
    <row r="21">
      <c r="B21" s="7" t="inlineStr">
        <is>
          <t>HASIL UJI INDEPENDENSI</t>
        </is>
      </c>
    </row>
    <row r="22">
      <c r="B22" s="5" t="inlineStr">
        <is>
          <t>Hipotesis nol (H0)</t>
        </is>
      </c>
      <c r="C22" s="20" t="inlineStr">
        <is>
          <t>Gender dan pilihan produk saling bebas (tidak berhubungan)</t>
        </is>
      </c>
      <c r="D22" s="21" t="n"/>
      <c r="E22" s="21" t="n"/>
      <c r="F22" s="22" t="n"/>
    </row>
    <row r="23">
      <c r="B23" s="5" t="inlineStr">
        <is>
          <t>Statistik χ² (manual Σ(O−E)²/E)</t>
        </is>
      </c>
      <c r="C23" s="19">
        <f>F19</f>
        <v/>
      </c>
    </row>
    <row r="24">
      <c r="B24" s="5" t="inlineStr">
        <is>
          <t>Banyak baris (b) / kolom (k)</t>
        </is>
      </c>
      <c r="C24" s="23">
        <f>COUNTA(B6:B7)</f>
        <v/>
      </c>
      <c r="D24" s="23">
        <f>COUNTA(C5:E5)</f>
        <v/>
      </c>
      <c r="E24" s="9" t="inlineStr">
        <is>
          <t>← k</t>
        </is>
      </c>
    </row>
    <row r="25">
      <c r="B25" s="5" t="inlineStr">
        <is>
          <t>Derajat bebas df = (b−1)(k−1)</t>
        </is>
      </c>
      <c r="C25" s="23">
        <f>(C24-1)*(D24-1)</f>
        <v/>
      </c>
    </row>
    <row r="26">
      <c r="B26" s="5" t="inlineStr">
        <is>
          <t>N total</t>
        </is>
      </c>
      <c r="C26" s="23">
        <f>F8</f>
        <v/>
      </c>
    </row>
    <row r="27">
      <c r="B27" s="5" t="inlineStr">
        <is>
          <t>p-value  =CHISQ.DIST.RT(χ²; df)</t>
        </is>
      </c>
      <c r="C27" s="24">
        <f>CHISQ.DIST.RT(C23,C25)</f>
        <v/>
      </c>
    </row>
    <row r="28">
      <c r="B28" s="5" t="inlineStr">
        <is>
          <t>χ²-kritis (α = 0,05)</t>
        </is>
      </c>
      <c r="C28" s="13">
        <f>CHISQ.INV.RT(0.05,C25)</f>
        <v/>
      </c>
    </row>
    <row r="29">
      <c r="B29" s="5" t="inlineStr">
        <is>
          <t>Cramér's V = √(χ²/(N·min(b,k)−1))</t>
        </is>
      </c>
      <c r="C29" s="13">
        <f>SQRT(C23/(C26*(MIN(C24,D24)-1)))</f>
        <v/>
      </c>
    </row>
    <row r="30">
      <c r="B30" s="5" t="inlineStr">
        <is>
          <t>Verifikasi  =CHISQ.TEST(O; E)</t>
        </is>
      </c>
      <c r="C30" s="25">
        <f>CHISQ.TEST(C6:E7,C12:E13)</f>
        <v/>
      </c>
    </row>
    <row r="31" ht="28" customHeight="1">
      <c r="B31" s="26" t="inlineStr">
        <is>
          <t>Keputusan (α = 0,05)</t>
        </is>
      </c>
      <c r="C31" s="27">
        <f>IF(C27&lt;0.05,"TOLAK H0 — ada hubungan antar variabel","GAGAL TOLAK H0 — keduanya bebas")</f>
        <v/>
      </c>
      <c r="D31" s="21" t="n"/>
      <c r="E31" s="21" t="n"/>
      <c r="F31" s="22" t="n"/>
    </row>
    <row r="33" ht="46" customHeight="1">
      <c r="B33" s="9" t="inlineStr">
        <is>
          <t>Interpretasi Cramér's V: 0 = tak ada, ~0,1 kecil, ~0,3 sedang, ~0,5 besar (untuk df* = min(b,k)−1 kecil). χ² yang signifikan dengan V kecil berarti hubungan memang ada tetapi lemah — penting dilaporkan bersama.</t>
        </is>
      </c>
    </row>
  </sheetData>
  <mergeCells count="3">
    <mergeCell ref="C22:F22"/>
    <mergeCell ref="B33:F33"/>
    <mergeCell ref="C31:F3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30" customWidth="1" min="3" max="3"/>
    <col width="16" customWidth="1" min="4" max="4"/>
    <col width="14" customWidth="1" min="5" max="5"/>
    <col width="14" customWidth="1" min="6" max="6"/>
    <col width="14" customWidth="1" min="7" max="7"/>
    <col width="24" customWidth="1" min="8" max="8"/>
  </cols>
  <sheetData>
    <row r="1">
      <c r="A1" s="1" t="inlineStr">
        <is>
          <t>Komparasi &amp; Pemetaan Kasus</t>
        </is>
      </c>
    </row>
    <row r="2">
      <c r="A2" s="2" t="inlineStr">
        <is>
          <t>Ringkasan kedua mode + panduan memilih uji</t>
        </is>
      </c>
    </row>
    <row r="4">
      <c r="B4" s="7" t="inlineStr">
        <is>
          <t>A. HASIL UJI (tertaik dari lembar masing-masing)</t>
        </is>
      </c>
    </row>
    <row r="5">
      <c r="B5" s="3" t="inlineStr">
        <is>
          <t>Mode</t>
        </is>
      </c>
      <c r="C5" s="3" t="inlineStr">
        <is>
          <t>Kasus</t>
        </is>
      </c>
      <c r="D5" s="3" t="inlineStr">
        <is>
          <t>Lembar</t>
        </is>
      </c>
      <c r="E5" s="3" t="inlineStr">
        <is>
          <t>χ²</t>
        </is>
      </c>
      <c r="F5" s="3" t="inlineStr">
        <is>
          <t>df</t>
        </is>
      </c>
      <c r="G5" s="3" t="inlineStr">
        <is>
          <t>p-value</t>
        </is>
      </c>
      <c r="H5" s="3" t="inlineStr">
        <is>
          <t>Keputusan</t>
        </is>
      </c>
    </row>
    <row r="6">
      <c r="B6" s="5" t="inlineStr">
        <is>
          <t>GoF (pangsa pasar)</t>
        </is>
      </c>
      <c r="C6" s="5" t="inlineStr">
        <is>
          <t>Preferensi 4 merek vs 35/25/25/15%</t>
        </is>
      </c>
      <c r="D6" s="6" t="inlineStr">
        <is>
          <t>2_GOF_MEREK</t>
        </is>
      </c>
      <c r="E6" s="13">
        <f>'2_GOF_MEREK'!C13</f>
        <v/>
      </c>
      <c r="F6" s="23">
        <f>'2_GOF_MEREK'!C15</f>
        <v/>
      </c>
      <c r="G6" s="25">
        <f>'2_GOF_MEREK'!C16</f>
        <v/>
      </c>
      <c r="H6" s="30">
        <f>'2_GOF_MEREK'!C19</f>
        <v/>
      </c>
    </row>
    <row r="7">
      <c r="B7" s="5" t="inlineStr">
        <is>
          <t>GoF (seragam)</t>
        </is>
      </c>
      <c r="C7" s="5" t="inlineStr">
        <is>
          <t>Preferensi 4 merek vs 25% masing-masing</t>
        </is>
      </c>
      <c r="D7" s="6" t="inlineStr">
        <is>
          <t>3_GOF_SERAGAM</t>
        </is>
      </c>
      <c r="E7" s="13">
        <f>'3_GOF_SERAGAM'!C13</f>
        <v/>
      </c>
      <c r="F7" s="23">
        <f>'3_GOF_SERAGAM'!C15</f>
        <v/>
      </c>
      <c r="G7" s="25">
        <f>'3_GOF_SERAGAM'!C16</f>
        <v/>
      </c>
      <c r="H7" s="30">
        <f>'3_GOF_SERAGAM'!C19</f>
        <v/>
      </c>
    </row>
    <row r="8">
      <c r="B8" s="5" t="inlineStr">
        <is>
          <t>Independensi</t>
        </is>
      </c>
      <c r="C8" s="5" t="inlineStr">
        <is>
          <t>Gender × pilihan produk</t>
        </is>
      </c>
      <c r="D8" s="6" t="inlineStr">
        <is>
          <t>4_INDEP_GENDER</t>
        </is>
      </c>
      <c r="E8" s="13">
        <f>'4_INDEP_GENDER'!C23</f>
        <v/>
      </c>
      <c r="F8" s="23">
        <f>'4_INDEP_GENDER'!C25</f>
        <v/>
      </c>
      <c r="G8" s="25">
        <f>'4_INDEP_GENDER'!C27</f>
        <v/>
      </c>
      <c r="H8" s="30">
        <f>'4_INDEP_GENDER'!C31</f>
        <v/>
      </c>
    </row>
    <row r="10">
      <c r="B10" s="7" t="inlineStr">
        <is>
          <t>B. KASUS → UJI MANA YANG TEPAT?</t>
        </is>
      </c>
    </row>
    <row r="11">
      <c r="B11" s="3" t="inlineStr">
        <is>
          <t>Pertanyaan kasus</t>
        </is>
      </c>
      <c r="C11" s="22" t="n"/>
      <c r="D11" s="3" t="inlineStr">
        <is>
          <t>Uji</t>
        </is>
      </c>
      <c r="E11" s="22" t="n"/>
    </row>
    <row r="12">
      <c r="B12" s="5" t="inlineStr">
        <is>
          <t>Apakah dadu / koin / roulette adil?</t>
        </is>
      </c>
      <c r="C12" s="22" t="n"/>
      <c r="D12" s="31" t="inlineStr">
        <is>
          <t>GoF (seragam)</t>
        </is>
      </c>
      <c r="E12" s="22" t="n"/>
    </row>
    <row r="13">
      <c r="B13" s="5" t="inlineStr">
        <is>
          <t>Apakah preferensi merek cocok dengan pangsa pasar diketahui?</t>
        </is>
      </c>
      <c r="C13" s="22" t="n"/>
      <c r="D13" s="31" t="inlineStr">
        <is>
          <t>GoF (non-seragam)</t>
        </is>
      </c>
      <c r="E13" s="22" t="n"/>
    </row>
    <row r="14">
      <c r="B14" s="5" t="inlineStr">
        <is>
          <t>Apakah sebaran gol. darah cocok dengan hukum Hardy–Weinberg?</t>
        </is>
      </c>
      <c r="C14" s="22" t="n"/>
      <c r="D14" s="31" t="inlineStr">
        <is>
          <t>GoF (teoretis)</t>
        </is>
      </c>
      <c r="E14" s="22" t="n"/>
    </row>
    <row r="15">
      <c r="B15" s="5" t="inlineStr">
        <is>
          <t>Apakah gender berhubungan dengan pilihan produk?</t>
        </is>
      </c>
      <c r="C15" s="22" t="n"/>
      <c r="D15" s="31" t="inlineStr">
        <is>
          <t>Independensi</t>
        </is>
      </c>
      <c r="E15" s="22" t="n"/>
    </row>
    <row r="16">
      <c r="B16" s="5" t="inlineStr">
        <is>
          <t>Apakah wilayah berhubungan dengan merek yang dipilih?</t>
        </is>
      </c>
      <c r="C16" s="22" t="n"/>
      <c r="D16" s="31" t="inlineStr">
        <is>
          <t>Independensi</t>
        </is>
      </c>
      <c r="E16" s="22" t="n"/>
    </row>
    <row r="17">
      <c r="B17" s="5" t="inlineStr">
        <is>
          <t>Apakah perokok vs bukan berbeda status penyakit?</t>
        </is>
      </c>
      <c r="C17" s="22" t="n"/>
      <c r="D17" s="31" t="inlineStr">
        <is>
          <t>Independensi</t>
        </is>
      </c>
      <c r="E17" s="22" t="n"/>
    </row>
    <row r="18">
      <c r="B18" s="5" t="inlineStr">
        <is>
          <t>Apakah dua inspektor setuju (kappa)?</t>
        </is>
      </c>
      <c r="C18" s="22" t="n"/>
      <c r="D18" s="31" t="inlineStr">
        <is>
          <t>Bukan χ² — pakai Cohen's kappa</t>
        </is>
      </c>
      <c r="E18" s="22" t="n"/>
    </row>
    <row r="19">
      <c r="B19" s="5" t="inlineStr">
        <is>
          <t>Apakah rata-rata 3+ grup berbeda (data numerik)?</t>
        </is>
      </c>
      <c r="C19" s="22" t="n"/>
      <c r="D19" s="31" t="inlineStr">
        <is>
          <t>Bukan χ² — pakai ANOVA</t>
        </is>
      </c>
      <c r="E19" s="22" t="n"/>
    </row>
    <row r="21">
      <c r="B21" s="7" t="inlineStr">
        <is>
          <t>C. ATURAN PAKAI χ²</t>
        </is>
      </c>
    </row>
    <row r="22" ht="18" customHeight="1">
      <c r="B22" s="8" t="inlineStr">
        <is>
          <t>1. Data = cacahan (frekuensi), bukan persentase atau rata-rata.</t>
        </is>
      </c>
    </row>
    <row r="23" ht="18" customHeight="1">
      <c r="B23" s="8" t="inlineStr">
        <is>
          <t>2. Tiap sel harapan E ≥ 5 (boleh beberapa ≥ 1). Jika ada E kecil, gabung kategori (collapse).</t>
        </is>
      </c>
    </row>
    <row r="24" ht="18" customHeight="1">
      <c r="B24" s="8" t="inlineStr">
        <is>
          <t>3. Observasi saling bebas (satu orang dihitung satu kali di satu sel).</t>
        </is>
      </c>
    </row>
    <row r="25" ht="18" customHeight="1">
      <c r="B25" s="8" t="inlineStr">
        <is>
          <t>4. Untuk GoF, jumlah peluang H0 harus = 1 dan E dihitung dari total amatan.</t>
        </is>
      </c>
    </row>
    <row r="26" ht="18" customHeight="1">
      <c r="B26" s="8" t="inlineStr">
        <is>
          <t>5. χ² selalu ≥ 0 dan uji satu-ekor (kanan). Tidak ada χ² negatif.</t>
        </is>
      </c>
    </row>
  </sheetData>
  <mergeCells count="23">
    <mergeCell ref="B16:C16"/>
    <mergeCell ref="D19:E19"/>
    <mergeCell ref="B24:H24"/>
    <mergeCell ref="B18:C18"/>
    <mergeCell ref="B12:C12"/>
    <mergeCell ref="B26:H26"/>
    <mergeCell ref="B11:C11"/>
    <mergeCell ref="D11:E11"/>
    <mergeCell ref="D13:E13"/>
    <mergeCell ref="B14:C14"/>
    <mergeCell ref="B17:C17"/>
    <mergeCell ref="B25:H25"/>
    <mergeCell ref="D17:E17"/>
    <mergeCell ref="B13:C13"/>
    <mergeCell ref="B22:H22"/>
    <mergeCell ref="D16:E16"/>
    <mergeCell ref="B19:C19"/>
    <mergeCell ref="D18:E18"/>
    <mergeCell ref="D12:E12"/>
    <mergeCell ref="B23:H23"/>
    <mergeCell ref="B15:C15"/>
    <mergeCell ref="D15:E15"/>
    <mergeCell ref="D14:E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1" t="inlineStr">
        <is>
          <t>Visualisasi</t>
        </is>
      </c>
    </row>
    <row r="2">
      <c r="A2" s="2" t="inlineStr">
        <is>
          <t>Amatan vs harapan (GoF) dan kontribusi sel (Independensi)</t>
        </is>
      </c>
    </row>
    <row r="4">
      <c r="B4" s="7" t="inlineStr">
        <is>
          <t>A. GoF (seragam) — Amatan vs Harapan</t>
        </is>
      </c>
    </row>
    <row r="5">
      <c r="B5" s="3" t="inlineStr">
        <is>
          <t>Merek</t>
        </is>
      </c>
      <c r="C5" s="3" t="inlineStr">
        <is>
          <t>O (amatan)</t>
        </is>
      </c>
      <c r="D5" s="3" t="inlineStr">
        <is>
          <t>E (harapan)</t>
        </is>
      </c>
    </row>
    <row r="6">
      <c r="B6" s="5" t="inlineStr">
        <is>
          <t>Alpha</t>
        </is>
      </c>
      <c r="C6" s="23">
        <f>'3_GOF_SERAGAM'!C5</f>
        <v/>
      </c>
      <c r="D6" s="12">
        <f>'3_GOF_SERAGAM'!E5</f>
        <v/>
      </c>
    </row>
    <row r="7">
      <c r="B7" s="5" t="inlineStr">
        <is>
          <t>Beta</t>
        </is>
      </c>
      <c r="C7" s="23">
        <f>'3_GOF_SERAGAM'!C6</f>
        <v/>
      </c>
      <c r="D7" s="12">
        <f>'3_GOF_SERAGAM'!E6</f>
        <v/>
      </c>
    </row>
    <row r="8">
      <c r="B8" s="5" t="inlineStr">
        <is>
          <t>Gamma</t>
        </is>
      </c>
      <c r="C8" s="23">
        <f>'3_GOF_SERAGAM'!C7</f>
        <v/>
      </c>
      <c r="D8" s="12">
        <f>'3_GOF_SERAGAM'!E7</f>
        <v/>
      </c>
    </row>
    <row r="9">
      <c r="B9" s="5" t="inlineStr">
        <is>
          <t>Delta</t>
        </is>
      </c>
      <c r="C9" s="23">
        <f>'3_GOF_SERAGAM'!C8</f>
        <v/>
      </c>
      <c r="D9" s="12">
        <f>'3_GOF_SERAGAM'!E8</f>
        <v/>
      </c>
    </row>
    <row r="12">
      <c r="B12" s="7" t="inlineStr">
        <is>
          <t>B. Independensi — Kontribusi (O−E)²/E per Sel</t>
        </is>
      </c>
    </row>
    <row r="13">
      <c r="B13" s="3" t="inlineStr">
        <is>
          <t>Gender \ Produk</t>
        </is>
      </c>
      <c r="C13" s="3" t="inlineStr">
        <is>
          <t>Elektronik</t>
        </is>
      </c>
      <c r="D13" s="3" t="inlineStr">
        <is>
          <t>Fashion</t>
        </is>
      </c>
      <c r="E13" s="3" t="inlineStr">
        <is>
          <t>Makanan</t>
        </is>
      </c>
    </row>
    <row r="14">
      <c r="B14" s="4" t="inlineStr">
        <is>
          <t>Pria</t>
        </is>
      </c>
      <c r="C14" s="13">
        <f>'4_INDEP_GENDER'!C17</f>
        <v/>
      </c>
      <c r="D14" s="13">
        <f>'4_INDEP_GENDER'!D17</f>
        <v/>
      </c>
      <c r="E14" s="13">
        <f>'4_INDEP_GENDER'!E17</f>
        <v/>
      </c>
    </row>
    <row r="15">
      <c r="B15" s="4" t="inlineStr">
        <is>
          <t>Wanita</t>
        </is>
      </c>
      <c r="C15" s="13">
        <f>'4_INDEP_GENDER'!C18</f>
        <v/>
      </c>
      <c r="D15" s="13">
        <f>'4_INDEP_GENDER'!D18</f>
        <v/>
      </c>
      <c r="E15" s="13">
        <f>'4_INDEP_GENDER'!E18</f>
        <v/>
      </c>
    </row>
    <row r="18" ht="30" customHeight="1">
      <c r="B18" s="9" t="inlineStr">
        <is>
          <t>Bacaan: di grafik B, batang tinggi = sel yang paling banyak 'mendesis' (paling jauh dari harapan). Sel itulah yang paling bertanggung jawab atas nilai χ² besar — fokuskan interpretasi naratif di sana.</t>
        </is>
      </c>
    </row>
    <row r="19"/>
  </sheetData>
  <mergeCells count="1">
    <mergeCell ref="B18:H19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2026-07-18T15:59:28Z</dcterms:created>
  <dcterms:modified xmlns:dcterms="http://purl.org/dc/terms/" xmlns:xsi="http://www.w3.org/2001/XMLSchema-instance" xsi:type="dcterms:W3CDTF">2026-07-18T15:59:28Z</dcterms:modified>
</cp:coreProperties>
</file>