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KALKULATOR" sheetId="3" state="visible" r:id="rId3"/>
    <sheet xmlns:r="http://schemas.openxmlformats.org/officeDocument/2006/relationships" name="SENSITIVITAS" sheetId="4" state="visible" r:id="rId4"/>
    <sheet xmlns:r="http://schemas.openxmlformats.org/officeDocument/2006/relationships" name="MM_THEOREM" sheetId="5" state="visible" r:id="rId5"/>
    <sheet xmlns:r="http://schemas.openxmlformats.org/officeDocument/2006/relationships" name="TRADE_OFF" sheetId="6" state="visible" r:id="rId6"/>
    <sheet xmlns:r="http://schemas.openxmlformats.org/officeDocument/2006/relationships" name="BUMN_INDONESIA" sheetId="7" state="visible" r:id="rId7"/>
    <sheet xmlns:r="http://schemas.openxmlformats.org/officeDocument/2006/relationships" name="KESALAHAN_UMUM" sheetId="8" state="visible" r:id="rId8"/>
  </sheets>
  <definedNames>
    <definedName name="Rf">ASUMSI!$C$4</definedName>
    <definedName name="MRP">ASUMSI!$C$5</definedName>
    <definedName name="TaxRate">ASUMSI!$C$6</definedName>
    <definedName name="BetaU">ASUMSI!$C$9</definedName>
    <definedName name="Rd0">ASUMSI!$C$10</definedName>
    <definedName name="RdSlope">ASUMSI!$C$11</definedName>
    <definedName name="EBIT">ASUMSI!$C$12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i val="1"/>
      <color rgb="00595959"/>
      <sz val="10"/>
    </font>
    <font>
      <name val="Calibri"/>
      <b val="1"/>
      <color rgb="000000CC"/>
      <sz val="11"/>
    </font>
    <font>
      <name val="Calibri"/>
      <b val="1"/>
      <color rgb="00006100"/>
      <sz val="11"/>
    </font>
    <font>
      <b val="1"/>
    </font>
    <font>
      <b val="1"/>
      <color rgb="00006100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2E75B6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5" fillId="0" borderId="0" pivotButton="0" quotePrefix="0" xfId="0"/>
    <xf numFmtId="10" fontId="6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 wrapText="1"/>
    </xf>
    <xf numFmtId="4" fontId="6" fillId="4" borderId="1" applyAlignment="1" pivotButton="0" quotePrefix="0" xfId="0">
      <alignment horizontal="right" vertical="center"/>
    </xf>
    <xf numFmtId="3" fontId="6" fillId="4" borderId="1" applyAlignment="1" pivotButton="0" quotePrefix="0" xfId="0">
      <alignment horizontal="right" vertical="center"/>
    </xf>
    <xf numFmtId="4" fontId="7" fillId="5" borderId="1" applyAlignment="1" pivotButton="0" quotePrefix="0" xfId="0">
      <alignment horizontal="right" vertical="center"/>
    </xf>
    <xf numFmtId="10" fontId="7" fillId="5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/>
    </xf>
    <xf numFmtId="4" fontId="6" fillId="4" borderId="1" applyAlignment="1" pivotButton="0" quotePrefix="0" xfId="0">
      <alignment horizontal="center" vertical="center"/>
    </xf>
    <xf numFmtId="4" fontId="7" fillId="5" borderId="1" applyAlignment="1" pivotButton="0" quotePrefix="0" xfId="0">
      <alignment horizontal="center" vertical="center"/>
    </xf>
    <xf numFmtId="10" fontId="7" fillId="5" borderId="1" applyAlignment="1" pivotButton="0" quotePrefix="0" xfId="0">
      <alignment horizontal="center" vertical="center"/>
    </xf>
    <xf numFmtId="0" fontId="8" fillId="0" borderId="0" pivotButton="0" quotePrefix="0" xfId="0"/>
    <xf numFmtId="4" fontId="9" fillId="0" borderId="0" pivotButton="0" quotePrefix="0" xfId="0"/>
    <xf numFmtId="10" fontId="9" fillId="0" borderId="0" pivotButton="0" quotePrefix="0" xfId="0"/>
    <xf numFmtId="3" fontId="7" fillId="5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 wrapText="1"/>
    </xf>
    <xf numFmtId="3" fontId="7" fillId="5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left" vertical="center" wrapText="1"/>
    </xf>
    <xf numFmtId="10" fontId="6" fillId="4" borderId="1" applyAlignment="1" pivotButton="0" quotePrefix="0" xfId="0">
      <alignment horizontal="center" vertical="center"/>
    </xf>
  </cellXfs>
  <cellStyles count="1">
    <cellStyle name="Normal" xfId="0" builtinId="0" hidden="0"/>
  </cellStyles>
  <dxfs count="1">
    <dxf>
      <font>
        <name val="Calibri"/>
        <b val="1"/>
        <color rgb="00FFFFFF"/>
        <sz val="11"/>
      </font>
      <fill>
        <patternFill patternType="solid">
          <fgColor rgb="0000B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WACC vs D/E — Cari Titik Minimum</a:t>
            </a:r>
          </a:p>
        </rich>
      </tx>
    </title>
    <plotArea>
      <lineChart>
        <grouping val="standard"/>
        <ser>
          <idx val="0"/>
          <order val="0"/>
          <tx>
            <strRef>
              <f>'SENSITIVITAS'!G5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'SENSITIVITAS'!$A$6:$A$10</f>
            </numRef>
          </cat>
          <val>
            <numRef>
              <f>'SENSITIVITAS'!$G$6:$G$10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D/E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WACC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Nilai Perusahaan vs D/E (Trade-off)</a:t>
            </a:r>
          </a:p>
        </rich>
      </tx>
    </title>
    <plotArea>
      <lineChart>
        <grouping val="standard"/>
        <ser>
          <idx val="0"/>
          <order val="0"/>
          <tx>
            <strRef>
              <f>'TRADE_OFF'!E5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'TRADE_OFF'!$A$6:$A$14</f>
            </numRef>
          </cat>
          <val>
            <numRef>
              <f>'TRADE_OFF'!$E$6:$E$14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D/E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Nilai Perusahaan (Rp M)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70" customWidth="1" min="3" max="3"/>
  </cols>
  <sheetData>
    <row r="1" ht="26" customHeight="1">
      <c r="A1" s="1" t="inlineStr">
        <is>
          <t>Struktur Modal — WACC Optimizer (Konteks Indonesia)</t>
        </is>
      </c>
    </row>
    <row r="3" ht="20" customHeight="1">
      <c r="B3" s="2" t="inlineStr">
        <is>
          <t>Cara pakai workbook ini</t>
        </is>
      </c>
    </row>
    <row r="4">
      <c r="B4" s="3" t="inlineStr">
        <is>
          <t>Tujuan</t>
        </is>
      </c>
      <c r="C4" s="4" t="inlineStr">
        <is>
          <t>Mencari struktur modal optimal (D/E) yang meminimalkan WACC.</t>
        </is>
      </c>
    </row>
    <row r="5">
      <c r="B5" s="3" t="inlineStr">
        <is>
          <t>Sel kuning</t>
        </is>
      </c>
      <c r="C5" s="4" t="inlineStr">
        <is>
          <t>INPUT — silakan diubah (beta, Rf, premi risiko, biaya utang, pajak).</t>
        </is>
      </c>
    </row>
    <row r="6">
      <c r="B6" s="3" t="inlineStr">
        <is>
          <t>Sel hijau</t>
        </is>
      </c>
      <c r="C6" s="4" t="inlineStr">
        <is>
          <t>HASIL — dihitung otomatis lewat rumus hidup (jangan ditimpa).</t>
        </is>
      </c>
    </row>
    <row r="7">
      <c r="B7" s="3" t="inlineStr">
        <is>
          <t>Lembar ASUMSI</t>
        </is>
      </c>
      <c r="C7" s="4" t="inlineStr">
        <is>
          <t>Semua asumsi dasar di satu tempat: beta unlevered, Rd0, dst.</t>
        </is>
      </c>
    </row>
    <row r="8">
      <c r="B8" s="3" t="inlineStr">
        <is>
          <t>Lembar KALKULATOR</t>
        </is>
      </c>
      <c r="C8" s="4" t="inlineStr">
        <is>
          <t>Geser D/E target di B6; biaya utang &amp; beta levered menyesuaikan otomatis lewat Hamada + premi risiko utang. WACC terhitung langsung.</t>
        </is>
      </c>
    </row>
    <row r="9">
      <c r="B9" s="3" t="inlineStr">
        <is>
          <t>Lembar SENSITIVITAS</t>
        </is>
      </c>
      <c r="C9" s="4" t="inlineStr">
        <is>
          <t>Tabel WACC pada D/E = 0%, 20%, 40%, 60%, 80% — sama persis dengan ilustrasi di artikel. Baris berwarna hijau = WACC minimum.</t>
        </is>
      </c>
    </row>
    <row r="10">
      <c r="B10" s="3" t="inlineStr">
        <is>
          <t>Lembar MM_THEOREM</t>
        </is>
      </c>
      <c r="C10" s="4" t="inlineStr">
        <is>
          <t>Komparasi MM 1958 (tanpa pajak) vs MM 1963 (dengan pajak) — V_L vs V_U dan nilai tax shield.</t>
        </is>
      </c>
    </row>
    <row r="11">
      <c r="B11" s="3" t="inlineStr">
        <is>
          <t>Lembar TRADE_OFF</t>
        </is>
      </c>
      <c r="C11" s="4" t="inlineStr">
        <is>
          <t>Kurva tax shield (naik) vs biaya kebangkrutan (naik parabolis) — titik nilai perusahaan maksimum = struktur optimal.</t>
        </is>
      </c>
    </row>
    <row r="12">
      <c r="B12" s="3" t="inlineStr">
        <is>
          <t>Lembar BUMN_INDONESIA</t>
        </is>
      </c>
      <c r="C12" s="4" t="inlineStr">
        <is>
          <t>Bandingkan struktur modal TLKM, ANTM, BBCA — sektor telekomunikasi, tambang, perbankan.</t>
        </is>
      </c>
    </row>
    <row r="13">
      <c r="B13" s="3" t="inlineStr">
        <is>
          <t>Lembar KESALAHAN_UMUM</t>
        </is>
      </c>
      <c r="C13" s="4" t="inlineStr">
        <is>
          <t>Daftar jebakan klasik (gunakan nilai pasar, jangan lupa (1−t), bedakan trade-off vs pecking order).</t>
        </is>
      </c>
    </row>
    <row r="14">
      <c r="B14" s="3" t="inlineStr">
        <is>
          <t>Konstanta Indonesia</t>
        </is>
      </c>
      <c r="C14" s="4" t="inlineStr">
        <is>
          <t>PPh Badan 22% (UU HPP), Rf = yield SUN 10Y ≈ 6,8% (medio 2026), MRP pasar berkembang 7%.</t>
        </is>
      </c>
    </row>
    <row r="16">
      <c r="B16" s="3" t="inlineStr">
        <is>
          <t>Pilar:</t>
        </is>
      </c>
      <c r="C16" s="5" t="inlineStr">
        <is>
          <t>Artikel: /keuangan/capital-structure/ · Lihat juga /keuangan/wacc/ dan /keuangan/beta-unlevering-relevering/</t>
        </is>
      </c>
    </row>
  </sheetData>
  <mergeCells count="2">
    <mergeCell ref="A1:C1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6" customWidth="1" min="3" max="3"/>
    <col width="38" customWidth="1" min="4" max="4"/>
  </cols>
  <sheetData>
    <row r="1" ht="26" customHeight="1">
      <c r="A1" s="1" t="inlineStr">
        <is>
          <t>Asumsi Dasar (ubah sel kuning)</t>
        </is>
      </c>
    </row>
    <row r="3" ht="20" customHeight="1">
      <c r="B3" s="2" t="inlineStr">
        <is>
          <t>A. Konstanta pasar &amp; pajak Indonesia</t>
        </is>
      </c>
    </row>
    <row r="4">
      <c r="B4" s="4" t="inlineStr">
        <is>
          <t>Risk-free rate Rf (SUN 10Y)</t>
        </is>
      </c>
      <c r="C4" s="6" t="n">
        <v>0.068</v>
      </c>
      <c r="D4" s="7" t="inlineStr">
        <is>
          <t>Acuan yield Surat Utang Negara 10 tahun</t>
        </is>
      </c>
    </row>
    <row r="5">
      <c r="B5" s="4" t="inlineStr">
        <is>
          <t>Market Risk Premium (MRP)</t>
        </is>
      </c>
      <c r="C5" s="6" t="n">
        <v>0.07000000000000001</v>
      </c>
      <c r="D5" s="7" t="inlineStr">
        <is>
          <t>Pasar berkembang 6–8% (Damodaran)</t>
        </is>
      </c>
    </row>
    <row r="6">
      <c r="B6" s="4" t="inlineStr">
        <is>
          <t>Tarif PPh Badan (t)</t>
        </is>
      </c>
      <c r="C6" s="6" t="n">
        <v>0.22</v>
      </c>
      <c r="D6" s="7" t="inlineStr">
        <is>
          <t>UU HPP 2022 (final tariff)</t>
        </is>
      </c>
    </row>
    <row r="8" ht="20" customHeight="1">
      <c r="B8" s="2" t="inlineStr">
        <is>
          <t>B. Karakteristik bisnis &amp; utang perusahaan contoh</t>
        </is>
      </c>
    </row>
    <row r="9">
      <c r="B9" s="4" t="inlineStr">
        <is>
          <t>Beta unlevered (βU) — risiko bisnis murni</t>
        </is>
      </c>
      <c r="C9" s="8" t="n">
        <v>0.8</v>
      </c>
      <c r="D9" s="7" t="inlineStr">
        <is>
          <t>Misal bisnis manufaktur stabil; dari pembanding di-unlever</t>
        </is>
      </c>
    </row>
    <row r="10">
      <c r="B10" s="4" t="inlineStr">
        <is>
          <t>Biaya utang awal Rd0 pada D/E = 0</t>
        </is>
      </c>
      <c r="C10" s="6" t="n">
        <v>0.075</v>
      </c>
      <c r="D10" s="7" t="inlineStr">
        <is>
          <t>Hampir setara SUN karena tanpa risiko leverage</t>
        </is>
      </c>
    </row>
    <row r="11">
      <c r="B11" s="4" t="inlineStr">
        <is>
          <t>Penalti biaya utang per unit D/E (ΔRd)</t>
        </is>
      </c>
      <c r="C11" s="6" t="n">
        <v>0.025</v>
      </c>
      <c r="D11" s="7" t="inlineStr">
        <is>
          <t>Setiap kenaikan D/E 1,0 → Rd naik 2,5% (default spread)</t>
        </is>
      </c>
    </row>
    <row r="12">
      <c r="B12" s="4" t="inlineStr">
        <is>
          <t>Skala EBIT (Rp miliar)</t>
        </is>
      </c>
      <c r="C12" s="9" t="n">
        <v>200</v>
      </c>
      <c r="D12" s="7" t="inlineStr">
        <is>
          <t>Untuk skenario tax shield di lembar MM_THEOREM</t>
        </is>
      </c>
    </row>
    <row r="14" ht="20" customHeight="1">
      <c r="B14" s="2" t="inlineStr">
        <is>
          <t>C. Bobot struktur modal — bisa diabaikan, dipakai lewat D/E</t>
        </is>
      </c>
    </row>
    <row r="15">
      <c r="B15" s="7" t="inlineStr">
        <is>
          <t>Catatan</t>
        </is>
      </c>
      <c r="C15" s="7" t="inlineStr">
        <is>
          <t>Bobot E/V &amp; D/V diturunkan otomatis dari D/E di lembar KALKULATOR dan SENSITIVITAS.</t>
        </is>
      </c>
    </row>
  </sheetData>
  <mergeCells count="5">
    <mergeCell ref="A1:D1"/>
    <mergeCell ref="B8:E8"/>
    <mergeCell ref="C15:D15"/>
    <mergeCell ref="B3:E3"/>
    <mergeCell ref="B14:E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4" customWidth="1" min="3" max="3"/>
    <col width="14" customWidth="1" min="4" max="4"/>
    <col width="40" customWidth="1" min="5" max="5"/>
  </cols>
  <sheetData>
    <row r="1" ht="26" customHeight="1">
      <c r="A1" s="1" t="inlineStr">
        <is>
          <t>WACC Calculator Dinamis — Geser D/E, Lihat WACC Berubah</t>
        </is>
      </c>
    </row>
    <row r="3" ht="20" customHeight="1">
      <c r="B3" s="2" t="inlineStr">
        <is>
          <t>Geser D/E target (sel kuning B6); semua sel hijau menghitung ulang</t>
        </is>
      </c>
    </row>
    <row r="5">
      <c r="B5" s="4" t="inlineStr">
        <is>
          <t>D/E target (debt-to-equity)</t>
        </is>
      </c>
      <c r="C5" s="8" t="n">
        <v>0.4</v>
      </c>
      <c r="D5" s="7" t="inlineStr">
        <is>
          <t>Coba: 0 / 0,2 / 0,4 / 0,6 / 0,8 / 1,0</t>
        </is>
      </c>
    </row>
    <row r="6">
      <c r="B6" s="7" t="inlineStr">
        <is>
          <t>— diturunkan —</t>
        </is>
      </c>
      <c r="C6" s="7" t="inlineStr">
        <is>
          <t>E/V</t>
        </is>
      </c>
      <c r="D6" s="7" t="inlineStr">
        <is>
          <t>D/V</t>
        </is>
      </c>
    </row>
    <row r="7">
      <c r="B7" s="4" t="inlineStr">
        <is>
          <t>Bobot modal</t>
        </is>
      </c>
      <c r="C7" s="10">
        <f>1/(1+C5)</f>
        <v/>
      </c>
      <c r="D7" s="10">
        <f>C5/(1+C5)</f>
        <v/>
      </c>
    </row>
    <row r="9" ht="20" customHeight="1">
      <c r="B9" s="2" t="inlineStr">
        <is>
          <t>A. Biaya utang naik karena risiko financial distress</t>
        </is>
      </c>
    </row>
    <row r="10">
      <c r="B10" s="4" t="inlineStr">
        <is>
          <t>Rd pada D/E ini  =  Rd0 + Slope × D/E</t>
        </is>
      </c>
      <c r="C10" s="11">
        <f>Rd0 + RdSlope*C5</f>
        <v/>
      </c>
      <c r="D10" s="7" t="inlineStr">
        <is>
          <t>Makin besar utang → makin berisiko gagal bayar → spread naik</t>
        </is>
      </c>
    </row>
    <row r="11">
      <c r="B11" s="4" t="inlineStr">
        <is>
          <t>Biaya utang setelah pajak  =  Rd × (1 − t)</t>
        </is>
      </c>
      <c r="C11" s="11">
        <f>C10*(1-TaxRate)</f>
        <v/>
      </c>
    </row>
    <row r="13" ht="20" customHeight="1">
      <c r="B13" s="2" t="inlineStr">
        <is>
          <t>B. Biaya ekuitas naik karena risiko keuangan (Hamada)</t>
        </is>
      </c>
    </row>
    <row r="14">
      <c r="B14" s="4" t="inlineStr">
        <is>
          <t>Beta levered  =  βU × [1 + (1−t) × D/E]</t>
        </is>
      </c>
      <c r="C14" s="10">
        <f>BetaU*(1+(1-TaxRate)*C5)</f>
        <v/>
      </c>
      <c r="D14" s="7" t="inlineStr">
        <is>
          <t>Persamaan Hamada 1972 — lihat artikel beta-unlevering</t>
        </is>
      </c>
    </row>
    <row r="15">
      <c r="B15" s="4" t="inlineStr">
        <is>
          <t>Cost of equity Re  =  Rf + βL × MRP</t>
        </is>
      </c>
      <c r="C15" s="11">
        <f>Rf + C14*MRP</f>
        <v/>
      </c>
    </row>
    <row r="17" ht="20" customHeight="1">
      <c r="B17" s="2" t="inlineStr">
        <is>
          <t>C. Rangkai jadi WACC</t>
        </is>
      </c>
    </row>
    <row r="18">
      <c r="B18" s="4" t="inlineStr">
        <is>
          <t>Suku ekuitas  =  (E/V) × Re</t>
        </is>
      </c>
      <c r="C18" s="11">
        <f>C7*C15</f>
        <v/>
      </c>
    </row>
    <row r="19">
      <c r="B19" s="4" t="inlineStr">
        <is>
          <t>Suku utang   =  (D/V) × Rd × (1 − t)</t>
        </is>
      </c>
      <c r="C19" s="11">
        <f>D7*C11</f>
        <v/>
      </c>
    </row>
    <row r="20">
      <c r="B20" s="4" t="inlineStr">
        <is>
          <t>WACC</t>
        </is>
      </c>
      <c r="C20" s="11">
        <f>C18+C19</f>
        <v/>
      </c>
    </row>
    <row r="22" ht="20" customHeight="1">
      <c r="B22" s="2" t="inlineStr">
        <is>
          <t>D. Interpretasi</t>
        </is>
      </c>
    </row>
    <row r="23">
      <c r="B23" s="4" t="inlineStr">
        <is>
          <t>Coba bermain: ubah C5 dari 0 → 1,0. Pada D/E kecil, WACC turun (utang lebih murah + tax shield). Pada D/E sangat tinggi, kenaikan Re dan Rd melampaui penghematan → WACC balik naik. Titik terendah WACC = struktur modal optimal (trade-off theory).</t>
        </is>
      </c>
    </row>
    <row r="24"/>
    <row r="25"/>
  </sheetData>
  <mergeCells count="7">
    <mergeCell ref="B23:E25"/>
    <mergeCell ref="B3:F3"/>
    <mergeCell ref="A1:E1"/>
    <mergeCell ref="B22:F22"/>
    <mergeCell ref="B17:F17"/>
    <mergeCell ref="B9:F9"/>
    <mergeCell ref="B13:F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2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6" customHeight="1">
      <c r="A1" s="1" t="inlineStr">
        <is>
          <t>WACC pada Berbagai D/E (sesuai ilustrasi artikel)</t>
        </is>
      </c>
    </row>
    <row r="3">
      <c r="A3" s="7" t="inlineStr">
        <is>
          <t>Setiap baris = satu skenario D/E. Semua sel hijau pakai rumus hidup dari ASUMSI.</t>
        </is>
      </c>
    </row>
    <row r="5">
      <c r="A5" s="12" t="inlineStr">
        <is>
          <t>D/E</t>
        </is>
      </c>
      <c r="B5" s="12" t="inlineStr">
        <is>
          <t>D/V</t>
        </is>
      </c>
      <c r="C5" s="12" t="inlineStr">
        <is>
          <t>E/V</t>
        </is>
      </c>
      <c r="D5" s="12" t="inlineStr">
        <is>
          <t>Beta levered</t>
        </is>
      </c>
      <c r="E5" s="12" t="inlineStr">
        <is>
          <t>Re (CAPM)</t>
        </is>
      </c>
      <c r="F5" s="12" t="inlineStr">
        <is>
          <t>Rd after-tax</t>
        </is>
      </c>
      <c r="G5" s="12" t="inlineStr">
        <is>
          <t>WACC</t>
        </is>
      </c>
    </row>
    <row r="6">
      <c r="A6" s="13" t="n">
        <v>0</v>
      </c>
      <c r="B6" s="14">
        <f>A6/(1+A6)</f>
        <v/>
      </c>
      <c r="C6" s="14">
        <f>1/(1+A6)</f>
        <v/>
      </c>
      <c r="D6" s="14">
        <f>BetaU*(1+(1-TaxRate)*A6)</f>
        <v/>
      </c>
      <c r="E6" s="15">
        <f>Rf+D6*MRP</f>
        <v/>
      </c>
      <c r="F6" s="15">
        <f>(Rd0+RdSlope*A6)*(1-TaxRate)</f>
        <v/>
      </c>
      <c r="G6" s="15">
        <f>C6*E6+B6*F6</f>
        <v/>
      </c>
    </row>
    <row r="7">
      <c r="A7" s="13" t="n">
        <v>0.2</v>
      </c>
      <c r="B7" s="14">
        <f>A7/(1+A7)</f>
        <v/>
      </c>
      <c r="C7" s="14">
        <f>1/(1+A7)</f>
        <v/>
      </c>
      <c r="D7" s="14">
        <f>BetaU*(1+(1-TaxRate)*A7)</f>
        <v/>
      </c>
      <c r="E7" s="15">
        <f>Rf+D7*MRP</f>
        <v/>
      </c>
      <c r="F7" s="15">
        <f>(Rd0+RdSlope*A7)*(1-TaxRate)</f>
        <v/>
      </c>
      <c r="G7" s="15">
        <f>C7*E7+B7*F7</f>
        <v/>
      </c>
    </row>
    <row r="8">
      <c r="A8" s="13" t="n">
        <v>0.4</v>
      </c>
      <c r="B8" s="14">
        <f>A8/(1+A8)</f>
        <v/>
      </c>
      <c r="C8" s="14">
        <f>1/(1+A8)</f>
        <v/>
      </c>
      <c r="D8" s="14">
        <f>BetaU*(1+(1-TaxRate)*A8)</f>
        <v/>
      </c>
      <c r="E8" s="15">
        <f>Rf+D8*MRP</f>
        <v/>
      </c>
      <c r="F8" s="15">
        <f>(Rd0+RdSlope*A8)*(1-TaxRate)</f>
        <v/>
      </c>
      <c r="G8" s="15">
        <f>C8*E8+B8*F8</f>
        <v/>
      </c>
    </row>
    <row r="9">
      <c r="A9" s="13" t="n">
        <v>0.6</v>
      </c>
      <c r="B9" s="14">
        <f>A9/(1+A9)</f>
        <v/>
      </c>
      <c r="C9" s="14">
        <f>1/(1+A9)</f>
        <v/>
      </c>
      <c r="D9" s="14">
        <f>BetaU*(1+(1-TaxRate)*A9)</f>
        <v/>
      </c>
      <c r="E9" s="15">
        <f>Rf+D9*MRP</f>
        <v/>
      </c>
      <c r="F9" s="15">
        <f>(Rd0+RdSlope*A9)*(1-TaxRate)</f>
        <v/>
      </c>
      <c r="G9" s="15">
        <f>C9*E9+B9*F9</f>
        <v/>
      </c>
    </row>
    <row r="10">
      <c r="A10" s="13" t="n">
        <v>0.8</v>
      </c>
      <c r="B10" s="14">
        <f>A10/(1+A10)</f>
        <v/>
      </c>
      <c r="C10" s="14">
        <f>1/(1+A10)</f>
        <v/>
      </c>
      <c r="D10" s="14">
        <f>BetaU*(1+(1-TaxRate)*A10)</f>
        <v/>
      </c>
      <c r="E10" s="15">
        <f>Rf+D10*MRP</f>
        <v/>
      </c>
      <c r="F10" s="15">
        <f>(Rd0+RdSlope*A10)*(1-TaxRate)</f>
        <v/>
      </c>
      <c r="G10" s="15">
        <f>C10*E10+B10*F10</f>
        <v/>
      </c>
    </row>
    <row r="12">
      <c r="A12" s="16" t="inlineStr">
        <is>
          <t>WACC minimum pada:</t>
        </is>
      </c>
      <c r="B12" s="17">
        <f>INDEX(A6:A10,MATCH(MIN(G6:G10),G6:G10,0))</f>
        <v/>
      </c>
      <c r="C12" s="16" t="inlineStr">
        <is>
          <t>WACC min =</t>
        </is>
      </c>
      <c r="D12" s="18">
        <f>MIN(G6:G10)</f>
        <v/>
      </c>
    </row>
  </sheetData>
  <mergeCells count="2">
    <mergeCell ref="A3:G3"/>
    <mergeCell ref="A1:G1"/>
  </mergeCells>
  <conditionalFormatting sqref="G6:G10">
    <cfRule type="cellIs" priority="1" operator="equal" dxfId="0">
      <formula>MIN($G$6:$G$10)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6" customWidth="1" min="3" max="3"/>
    <col width="16" customWidth="1" min="4" max="4"/>
    <col width="38" customWidth="1" min="5" max="5"/>
  </cols>
  <sheetData>
    <row r="1" ht="26" customHeight="1">
      <c r="A1" s="1" t="inlineStr">
        <is>
          <t>MM Theorem: 1958 (tanpa pajak) vs 1963 (dengan pajak)</t>
        </is>
      </c>
    </row>
    <row r="3">
      <c r="A3" s="7" t="inlineStr">
        <is>
          <t>Ilustrasi nilai perusahaan sebelum dan sesudah berutang. EBIT diasumsikan konstan, diambil dari ASUMSI!C12. Lihat bagaimana pajak membuat V_L &gt; V_U.</t>
        </is>
      </c>
    </row>
    <row r="4"/>
    <row r="6" ht="20" customHeight="1">
      <c r="B6" s="2" t="inlineStr">
        <is>
          <t>A. MM 1958 — tanpa pajak, struktur modal tidak relevan</t>
        </is>
      </c>
    </row>
    <row r="7">
      <c r="B7" s="4" t="inlineStr">
        <is>
          <t>EBIT (Rp miliar)</t>
        </is>
      </c>
      <c r="C7" s="19">
        <f>EBIT</f>
        <v/>
      </c>
      <c r="D7" s="7" t="inlineStr">
        <is>
          <t>Dari ASUMSI</t>
        </is>
      </c>
    </row>
    <row r="8">
      <c r="B8" s="4" t="inlineStr">
        <is>
          <t>Biaya utang Rd (pre-tax)</t>
        </is>
      </c>
      <c r="C8" s="11">
        <f>Rd0</f>
        <v/>
      </c>
    </row>
    <row r="9">
      <c r="B9" s="4" t="inlineStr">
        <is>
          <t>Klaim pemegang saham jika D = 0  (EBIT)</t>
        </is>
      </c>
      <c r="C9" s="19">
        <f>C7</f>
        <v/>
      </c>
    </row>
    <row r="10">
      <c r="B10" s="4" t="inlineStr">
        <is>
          <t>Klaim pemegang saham jika D ≠ 0  (EBIT − bunga)</t>
        </is>
      </c>
      <c r="C10" s="19">
        <f>C7-C8*EBIT*0.4</f>
        <v/>
      </c>
      <c r="D10" s="7" t="inlineStr">
        <is>
          <t>Tidak ada pajak → tambahan utang hanya membagi pai, tidak menambah total</t>
        </is>
      </c>
    </row>
    <row r="12" ht="20" customHeight="1">
      <c r="B12" s="2" t="inlineStr">
        <is>
          <t>B. MM 1963 — dengan pajak, utang menambah nilai via tax shield</t>
        </is>
      </c>
    </row>
    <row r="13">
      <c r="B13" s="4" t="inlineStr">
        <is>
          <t>Tarif pajak (t)</t>
        </is>
      </c>
      <c r="C13" s="11">
        <f>TaxRate</f>
        <v/>
      </c>
    </row>
    <row r="14">
      <c r="B14" s="4" t="inlineStr">
        <is>
          <t>Nilai utang permanen (D, Rp miliar) — diasumsikan</t>
        </is>
      </c>
      <c r="C14" s="9" t="n">
        <v>100</v>
      </c>
      <c r="D14" s="7" t="inlineStr">
        <is>
          <t>Misal Rp 100 miliar utang perpetual</t>
        </is>
      </c>
    </row>
    <row r="15">
      <c r="B15" s="4" t="inlineStr">
        <is>
          <t>Tax shield tiap tahun  =  t × Rd × D</t>
        </is>
      </c>
      <c r="C15" s="19">
        <f>C13*C8*C14</f>
        <v/>
      </c>
    </row>
    <row r="16">
      <c r="B16" s="4" t="inlineStr">
        <is>
          <t>Nilai tax shield (PV)  =  t × D</t>
        </is>
      </c>
      <c r="C16" s="19">
        <f>C13*C14</f>
        <v/>
      </c>
      <c r="D16" s="7" t="inlineStr">
        <is>
          <t>Karena utang perpetual &amp; Rd sebagai discount</t>
        </is>
      </c>
    </row>
    <row r="17">
      <c r="B17" s="4" t="inlineStr">
        <is>
          <t>V_Levered − V_Unlevered</t>
        </is>
      </c>
      <c r="C17" s="19">
        <f>C16</f>
        <v/>
      </c>
      <c r="D17" s="7" t="inlineStr">
        <is>
          <t>Selisih nilai = PV tax shield (klaim MM 1963)</t>
        </is>
      </c>
    </row>
    <row r="19" ht="20" customHeight="1">
      <c r="B19" s="2" t="inlineStr">
        <is>
          <t>C. Ringkasan dua teorema</t>
        </is>
      </c>
    </row>
    <row r="20">
      <c r="B20" s="4" t="inlineStr">
        <is>
          <t>• MM 1958 (tanpa pajak): V_L = V_U. Struktur modal TIDAK mempengaruhi nilai perusahaan.</t>
        </is>
      </c>
    </row>
    <row r="21">
      <c r="B21" s="4" t="inlineStr">
        <is>
          <t>• MM 1963 (dengan pajak): V_L = V_U + t·D. Utang MENAMBAH nilai sebesar PV tax shield.</t>
        </is>
      </c>
    </row>
    <row r="22">
      <c r="B22" s="4" t="inlineStr">
        <is>
          <t>• Implikasi ekstrem MM 1963: perusahaan sebaiknya 100% utang. Inilah yang dikoreksi oleh trade-off theory (biaya kebangkrutan membatasi utang).</t>
        </is>
      </c>
    </row>
  </sheetData>
  <mergeCells count="8">
    <mergeCell ref="A3:E4"/>
    <mergeCell ref="B12:F12"/>
    <mergeCell ref="B6:F6"/>
    <mergeCell ref="B21:E21"/>
    <mergeCell ref="B19:F19"/>
    <mergeCell ref="A1:E1"/>
    <mergeCell ref="B20:E20"/>
    <mergeCell ref="B22:E2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16" customWidth="1" min="1" max="1"/>
    <col width="18" customWidth="1" min="2" max="2"/>
    <col width="22" customWidth="1" min="3" max="3"/>
    <col width="22" customWidth="1" min="4" max="4"/>
    <col width="22" customWidth="1" min="5" max="5"/>
    <col width="20" customWidth="1" min="6" max="6"/>
  </cols>
  <sheetData>
    <row r="1" ht="26" customHeight="1">
      <c r="A1" s="1" t="inlineStr">
        <is>
          <t>Trade-off Theory: Tax Shield vs Biaya Kebangkrutan</t>
        </is>
      </c>
    </row>
    <row r="2">
      <c r="A2" s="5" t="inlineStr">
        <is>
          <t>Asumsi: V_U = 1.000 (Rp miliar). PV tax shield = t·D (MM 1963). Biaya distress tumbuh kuadratik (Kraus–Litzenberger 1973) — di sini 0,25 × V_U × (D/E)².</t>
        </is>
      </c>
    </row>
    <row r="3">
      <c r="A3" s="7" t="inlineStr">
        <is>
          <t>Mengikuti MM 1963, nilai perusahaan = V_U + PV(tax shield) − PV(financial distress cost). Cari D/E yang memaksimalkan nilai perusahaan.</t>
        </is>
      </c>
    </row>
    <row r="5" ht="32" customHeight="1">
      <c r="A5" s="20" t="inlineStr">
        <is>
          <t>D/E</t>
        </is>
      </c>
      <c r="B5" s="20" t="inlineStr">
        <is>
          <t>PV Tax Shield
(= t × D, Rp M)</t>
        </is>
      </c>
      <c r="C5" s="20" t="inlineStr">
        <is>
          <t>PV Financial Distress
(Rp M)</t>
        </is>
      </c>
      <c r="D5" s="20" t="inlineStr">
        <is>
          <t>Net Benefit
(Rp M)</t>
        </is>
      </c>
      <c r="E5" s="20" t="inlineStr">
        <is>
          <t>Nilai Perusahaan
(Rp M)</t>
        </is>
      </c>
    </row>
    <row r="6">
      <c r="A6" s="13" t="n">
        <v>0</v>
      </c>
      <c r="B6" s="21">
        <f>TaxRate*A6*1000</f>
        <v/>
      </c>
      <c r="C6" s="21">
        <f>0.25*1000*(A6^2)</f>
        <v/>
      </c>
      <c r="D6" s="21">
        <f>B6-C6</f>
        <v/>
      </c>
      <c r="E6" s="21">
        <f>1000+D6</f>
        <v/>
      </c>
    </row>
    <row r="7">
      <c r="A7" s="13" t="n">
        <v>0.2</v>
      </c>
      <c r="B7" s="21">
        <f>TaxRate*A7*1000</f>
        <v/>
      </c>
      <c r="C7" s="21">
        <f>0.25*1000*(A7^2)</f>
        <v/>
      </c>
      <c r="D7" s="21">
        <f>B7-C7</f>
        <v/>
      </c>
      <c r="E7" s="21">
        <f>1000+D7</f>
        <v/>
      </c>
    </row>
    <row r="8">
      <c r="A8" s="13" t="n">
        <v>0.4</v>
      </c>
      <c r="B8" s="21">
        <f>TaxRate*A8*1000</f>
        <v/>
      </c>
      <c r="C8" s="21">
        <f>0.25*1000*(A8^2)</f>
        <v/>
      </c>
      <c r="D8" s="21">
        <f>B8-C8</f>
        <v/>
      </c>
      <c r="E8" s="21">
        <f>1000+D8</f>
        <v/>
      </c>
    </row>
    <row r="9">
      <c r="A9" s="13" t="n">
        <v>0.6</v>
      </c>
      <c r="B9" s="21">
        <f>TaxRate*A9*1000</f>
        <v/>
      </c>
      <c r="C9" s="21">
        <f>0.25*1000*(A9^2)</f>
        <v/>
      </c>
      <c r="D9" s="21">
        <f>B9-C9</f>
        <v/>
      </c>
      <c r="E9" s="21">
        <f>1000+D9</f>
        <v/>
      </c>
    </row>
    <row r="10">
      <c r="A10" s="13" t="n">
        <v>0.8</v>
      </c>
      <c r="B10" s="21">
        <f>TaxRate*A10*1000</f>
        <v/>
      </c>
      <c r="C10" s="21">
        <f>0.25*1000*(A10^2)</f>
        <v/>
      </c>
      <c r="D10" s="21">
        <f>B10-C10</f>
        <v/>
      </c>
      <c r="E10" s="21">
        <f>1000+D10</f>
        <v/>
      </c>
    </row>
    <row r="11">
      <c r="A11" s="13" t="n">
        <v>1</v>
      </c>
      <c r="B11" s="21">
        <f>TaxRate*A11*1000</f>
        <v/>
      </c>
      <c r="C11" s="21">
        <f>0.25*1000*(A11^2)</f>
        <v/>
      </c>
      <c r="D11" s="21">
        <f>B11-C11</f>
        <v/>
      </c>
      <c r="E11" s="21">
        <f>1000+D11</f>
        <v/>
      </c>
    </row>
    <row r="12">
      <c r="A12" s="13" t="n">
        <v>1.2</v>
      </c>
      <c r="B12" s="21">
        <f>TaxRate*A12*1000</f>
        <v/>
      </c>
      <c r="C12" s="21">
        <f>0.25*1000*(A12^2)</f>
        <v/>
      </c>
      <c r="D12" s="21">
        <f>B12-C12</f>
        <v/>
      </c>
      <c r="E12" s="21">
        <f>1000+D12</f>
        <v/>
      </c>
    </row>
    <row r="13">
      <c r="A13" s="13" t="n">
        <v>1.5</v>
      </c>
      <c r="B13" s="21">
        <f>TaxRate*A13*1000</f>
        <v/>
      </c>
      <c r="C13" s="21">
        <f>0.25*1000*(A13^2)</f>
        <v/>
      </c>
      <c r="D13" s="21">
        <f>B13-C13</f>
        <v/>
      </c>
      <c r="E13" s="21">
        <f>1000+D13</f>
        <v/>
      </c>
    </row>
    <row r="14">
      <c r="A14" s="13" t="n">
        <v>2</v>
      </c>
      <c r="B14" s="21">
        <f>TaxRate*A14*1000</f>
        <v/>
      </c>
      <c r="C14" s="21">
        <f>0.25*1000*(A14^2)</f>
        <v/>
      </c>
      <c r="D14" s="21">
        <f>B14-C14</f>
        <v/>
      </c>
      <c r="E14" s="21">
        <f>1000+D14</f>
        <v/>
      </c>
    </row>
    <row r="16">
      <c r="A16" s="16" t="inlineStr">
        <is>
          <t>Nilai perusahaan maksimum pada D/E =</t>
        </is>
      </c>
      <c r="B16" s="17">
        <f>INDEX(A6:A14,MATCH(MAX(E6:E14),E6:E14,0))</f>
        <v/>
      </c>
    </row>
    <row r="17">
      <c r="A17" s="7" t="inlineStr">
        <is>
          <t>Itulah struktur modal optimal menurut trade-off theory.</t>
        </is>
      </c>
    </row>
  </sheetData>
  <mergeCells count="4">
    <mergeCell ref="A3:F3"/>
    <mergeCell ref="A2:F2"/>
    <mergeCell ref="A1:F1"/>
    <mergeCell ref="A17:F17"/>
  </mergeCells>
  <conditionalFormatting sqref="E6:E14">
    <cfRule type="cellIs" priority="1" operator="equal" dxfId="0">
      <formula>MAX($E$6:$E$14)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Struktur Modal BUMN Indonesia: Telekomunikasi vs Tambang vs Perbankan</t>
        </is>
      </c>
    </row>
    <row r="3">
      <c r="A3" s="7" t="inlineStr">
        <is>
          <t>Perbandingan ilustratif tiga sektor BUMN. Beta &amp; D/E adalah angka perkiraan publik (sifatnya pendidikan, bukan rekomendasi investasi). Re, Rd, WACC dihitung oleh formula.</t>
        </is>
      </c>
    </row>
    <row r="5">
      <c r="A5" s="12" t="inlineStr">
        <is>
          <t>Sektor / Emiten</t>
        </is>
      </c>
      <c r="B5" s="12" t="inlineStr">
        <is>
          <t>Beta levered</t>
        </is>
      </c>
      <c r="C5" s="12" t="inlineStr">
        <is>
          <t>D/E</t>
        </is>
      </c>
      <c r="D5" s="12" t="inlineStr">
        <is>
          <t>Re (CAPM)</t>
        </is>
      </c>
      <c r="E5" s="12" t="inlineStr">
        <is>
          <t>Rd pre-tax</t>
        </is>
      </c>
      <c r="F5" s="12" t="inlineStr">
        <is>
          <t>Rd after-tax</t>
        </is>
      </c>
      <c r="G5" s="12" t="inlineStr">
        <is>
          <t>WACC est.</t>
        </is>
      </c>
    </row>
    <row r="6">
      <c r="A6" s="22" t="inlineStr">
        <is>
          <t>Telekomunikasi — TLKM</t>
        </is>
      </c>
      <c r="B6" s="13" t="n">
        <v>0.7</v>
      </c>
      <c r="C6" s="13" t="n">
        <v>0.65</v>
      </c>
      <c r="D6" s="15">
        <f>Rf+B6*MRP</f>
        <v/>
      </c>
      <c r="E6" s="23" t="n">
        <v>0.075</v>
      </c>
      <c r="F6" s="15">
        <f>E6*(1-TaxRate)</f>
        <v/>
      </c>
      <c r="G6" s="15">
        <f>(1/(1+C6))*D6+(C6/(1+C6))*F6</f>
        <v/>
      </c>
    </row>
    <row r="7">
      <c r="A7" s="22" t="inlineStr">
        <is>
          <t>Pertambangan — ANTM</t>
        </is>
      </c>
      <c r="B7" s="13" t="n">
        <v>1.55</v>
      </c>
      <c r="C7" s="13" t="n">
        <v>0.55</v>
      </c>
      <c r="D7" s="15">
        <f>Rf+B7*MRP</f>
        <v/>
      </c>
      <c r="E7" s="23" t="n">
        <v>0.09</v>
      </c>
      <c r="F7" s="15">
        <f>E7*(1-TaxRate)</f>
        <v/>
      </c>
      <c r="G7" s="15">
        <f>(1/(1+C7))*D7+(C7/(1+C7))*F7</f>
        <v/>
      </c>
    </row>
    <row r="8">
      <c r="A8" s="22" t="inlineStr">
        <is>
          <t>Perbankan — BBCA</t>
        </is>
      </c>
      <c r="B8" s="13" t="n">
        <v>0.95</v>
      </c>
      <c r="C8" s="13" t="n">
        <v>3.5</v>
      </c>
      <c r="D8" s="15">
        <f>Rf+B8*MRP</f>
        <v/>
      </c>
      <c r="E8" s="23" t="n">
        <v>0.06</v>
      </c>
      <c r="F8" s="15">
        <f>E8*(1-TaxRate)</f>
        <v/>
      </c>
      <c r="G8" s="15">
        <f>(1/(1+C8))*D8+(C8/(1+C8))*F8</f>
        <v/>
      </c>
    </row>
    <row r="9">
      <c r="A9" s="22" t="inlineStr">
        <is>
          <t>Perbankan — BBRI</t>
        </is>
      </c>
      <c r="B9" s="13" t="n">
        <v>1.1</v>
      </c>
      <c r="C9" s="13" t="n">
        <v>3.2</v>
      </c>
      <c r="D9" s="15">
        <f>Rf+B9*MRP</f>
        <v/>
      </c>
      <c r="E9" s="23" t="n">
        <v>0.065</v>
      </c>
      <c r="F9" s="15">
        <f>E9*(1-TaxRate)</f>
        <v/>
      </c>
      <c r="G9" s="15">
        <f>(1/(1+C9))*D9+(C9/(1+C9))*F9</f>
        <v/>
      </c>
    </row>
    <row r="10">
      <c r="A10" s="22" t="inlineStr">
        <is>
          <t>Energi — PGN</t>
        </is>
      </c>
      <c r="B10" s="13" t="n">
        <v>0.85</v>
      </c>
      <c r="C10" s="13" t="n">
        <v>0.95</v>
      </c>
      <c r="D10" s="15">
        <f>Rf+B10*MRP</f>
        <v/>
      </c>
      <c r="E10" s="23" t="n">
        <v>0.082</v>
      </c>
      <c r="F10" s="15">
        <f>E10*(1-TaxRate)</f>
        <v/>
      </c>
      <c r="G10" s="15">
        <f>(1/(1+C10))*D10+(C10/(1+C10))*F10</f>
        <v/>
      </c>
    </row>
    <row r="13" ht="20" customHeight="1">
      <c r="A13" s="2" t="inlineStr">
        <is>
          <t>Mengapa strukturnya berbeda?</t>
        </is>
      </c>
    </row>
    <row r="14">
      <c r="A14" s="4" t="inlineStr">
        <is>
          <t>• Bank (BBCA, BBRI): D/E sangat tinggi (&gt;3) — bisnisnya mengolah dana simpanan, regulator justru mewajibkan modal inti (CAR), bukan D/E rendah. WACC tetap kompetitif karena biaya dana (Rd) sangat rendah.</t>
        </is>
      </c>
    </row>
    <row r="15">
      <c r="A15" s="4" t="inlineStr">
        <is>
          <t>• Telekomunikasi (TLKM): D/E moderat (~0,65), arus kas stabil, beta rendah → WACC terendah. Model bisnis utility-like cocok dengan utang.</t>
        </is>
      </c>
    </row>
    <row r="16">
      <c r="A16" s="4" t="inlineStr">
        <is>
          <t>• Pertambangan (ANTM): beta tinggi karena siklus komoditas, D/E moderat. WACC tertinggi karena risiko bisnisnya besar — tidak bisa banyak utang walau tax shield menggoda.</t>
        </is>
      </c>
    </row>
    <row r="17">
      <c r="A17" s="4" t="inlineStr">
        <is>
          <t>• Pelajaran: tidak ada satu D/E 'benar' untuk semua. Struktur optimal bergantung pada risiko bisnis (betaU), stabilitas arus kas, dan kebutuhan modal regulator.</t>
        </is>
      </c>
    </row>
  </sheetData>
  <mergeCells count="7">
    <mergeCell ref="A13:G13"/>
    <mergeCell ref="A14:G14"/>
    <mergeCell ref="A1:G1"/>
    <mergeCell ref="A17:G17"/>
    <mergeCell ref="A3:G3"/>
    <mergeCell ref="A16:G16"/>
    <mergeCell ref="A15:G15"/>
  </mergeCells>
  <conditionalFormatting sqref="G6:G10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70" customWidth="1" min="3" max="3"/>
  </cols>
  <sheetData>
    <row r="1" ht="26" customHeight="1">
      <c r="A1" s="1" t="inlineStr">
        <is>
          <t>Kesalahan Umum (hindari saat menghitung struktur modal)</t>
        </is>
      </c>
    </row>
    <row r="3" ht="20" customHeight="1">
      <c r="B3" s="2" t="inlineStr">
        <is>
          <t>Daftar jebakan klasik</t>
        </is>
      </c>
    </row>
    <row r="4" ht="32" customHeight="1">
      <c r="B4" s="3" t="inlineStr">
        <is>
          <t>Memakai nilai buku, bukan nilai pasar</t>
        </is>
      </c>
      <c r="C4" s="4" t="inlineStr">
        <is>
          <t>Bobot E/V dan D/E harus dari nilai pasar. Nilai buku ekuitas sering jauh lebih kecil dari kapitalisasi pasar, sehingga D/E buku membuat beta &amp; WACC tampak melenceng.</t>
        </is>
      </c>
    </row>
    <row r="5" ht="32" customHeight="1">
      <c r="B5" s="3" t="inlineStr">
        <is>
          <t>Lupa (1 − t) pada biaya utang</t>
        </is>
      </c>
      <c r="C5" s="4" t="inlineStr">
        <is>
          <t>Perisai pajak nyata dan signifikan. Untuk PPh Badan 22%, melewatkan faktor ini membuat WACC terlalu tinggi ~1 poin pada struktur 50:50.</t>
        </is>
      </c>
    </row>
    <row r="6" ht="32" customHeight="1">
      <c r="B6" s="3" t="inlineStr">
        <is>
          <t>Menempelkan (1 − t) pada ekuitas</t>
        </is>
      </c>
      <c r="C6" s="4" t="inlineStr">
        <is>
          <t>Hanya bunga utang yang mengurangi pajak. Dividen dibayar dari laba setelah pajak, jadi Re TIDAK dikalikan (1 − t).</t>
        </is>
      </c>
    </row>
    <row r="7" ht="32" customHeight="1">
      <c r="B7" s="3" t="inlineStr">
        <is>
          <t>Menganggap WACC monoton turun saat utang naik</t>
        </is>
      </c>
      <c r="C7" s="4" t="inlineStr">
        <is>
          <t>Pada D/E kecil, WACC turun (utang lebih murah + tax shield). Tetapi pada D/E tinggi, Re (Hamada) dan Rd (default spread) naik cepat — WACC balik naik. Itulah titik optimal.</t>
        </is>
      </c>
    </row>
    <row r="8" ht="32" customHeight="1">
      <c r="B8" s="3" t="inlineStr">
        <is>
          <t>Mengambil beta pembanding tanpa unlever</t>
        </is>
      </c>
      <c r="C8" s="4" t="inlineStr">
        <is>
          <t>Beta levered pembanding mengandung utangnya sendiri. Unlever dulu ke beta aset, rata-ratakan, baru relever ke D/E target.</t>
        </is>
      </c>
    </row>
    <row r="9" ht="32" customHeight="1">
      <c r="B9" s="3" t="inlineStr">
        <is>
          <t>Bingung trade-off vs pecking order</t>
        </is>
      </c>
      <c r="C9" s="4" t="inlineStr">
        <is>
          <t>Trade-off theory: ada D/E target optimal. Pecking order theory: TIDAK ada target, perusahaan cuma memilih sumber dana menurut asimetri informasi (internal → utang → ekuitas). Keduanya tidak saling menggantikan — keduanya menjelaskan fenomena berbeda.</t>
        </is>
      </c>
    </row>
    <row r="10" ht="32" customHeight="1">
      <c r="B10" s="3" t="inlineStr">
        <is>
          <t>Menerapkan logika perusahaan non-bank ke bank</t>
        </is>
      </c>
      <c r="C10" s="4" t="inlineStr">
        <is>
          <t>Bank berutang lewat simpanan nasabah — D/E 'normal'-nya di atas 3. Jangan dipaksakan ke optimal D/E ~0,4 seperti perusahaan non-finansial.</t>
        </is>
      </c>
    </row>
  </sheetData>
  <mergeCells count="2">
    <mergeCell ref="A1:C1"/>
    <mergeCell ref="B3:D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2026-07-18T08:07:57Z</dcterms:created>
  <dcterms:modified xmlns:dcterms="http://purl.org/dc/terms/" xmlns:xsi="http://www.w3.org/2001/XMLSchema-instance" xsi:type="dcterms:W3CDTF">2026-07-18T08:07:57Z</dcterms:modified>
</cp:coreProperties>
</file>