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VALUE_FUNCTION" sheetId="2" state="visible" r:id="rId2"/>
    <sheet xmlns:r="http://schemas.openxmlformats.org/officeDocument/2006/relationships" name="LOSS_AVERSION" sheetId="3" state="visible" r:id="rId3"/>
    <sheet xmlns:r="http://schemas.openxmlformats.org/officeDocument/2006/relationships" name="BIAS_5" sheetId="4" state="visible" r:id="rId4"/>
    <sheet xmlns:r="http://schemas.openxmlformats.org/officeDocument/2006/relationships" name="PORTOFOLIO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333333"/>
      <sz val="11"/>
    </font>
    <font>
      <name val="Calibri"/>
      <b val="1"/>
      <color rgb="001F6B2E"/>
      <sz val="11"/>
    </font>
    <font>
      <name val="Calibri"/>
      <color rgb="00333333"/>
      <sz val="11"/>
    </font>
    <font>
      <name val="Calibri"/>
      <color rgb="001F4E79"/>
      <sz val="11"/>
    </font>
    <font>
      <name val="Calibri"/>
      <b val="1"/>
      <color rgb="007F6000"/>
      <sz val="11"/>
    </font>
    <font>
      <name val="Calibri"/>
      <color rgb="00000000"/>
      <sz val="11"/>
    </font>
    <font>
      <name val="Calibri"/>
      <i val="1"/>
      <color rgb="00595959"/>
      <sz val="10"/>
    </font>
  </fonts>
  <fills count="7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C6EFCE"/>
      </patternFill>
    </fill>
    <fill>
      <patternFill patternType="solid">
        <fgColor rgb="00DDEBF7"/>
      </patternFill>
    </fill>
    <fill>
      <patternFill patternType="solid">
        <fgColor rgb="00FFF2CC"/>
      </patternFill>
    </fill>
    <fill>
      <patternFill patternType="solid">
        <fgColor rgb="00F2F2F2"/>
      </patternFill>
    </fill>
  </fills>
  <borders count="6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2" fillId="6" borderId="1" pivotButton="0" quotePrefix="0" xfId="0"/>
    <xf numFmtId="0" fontId="8" fillId="0" borderId="0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left" vertical="center" wrapText="1"/>
    </xf>
    <xf numFmtId="2" fontId="5" fillId="4" borderId="1" applyAlignment="1" pivotButton="0" quotePrefix="0" xfId="0">
      <alignment horizontal="right" vertical="center"/>
    </xf>
    <xf numFmtId="3" fontId="5" fillId="4" borderId="1" applyAlignment="1" pivotButton="0" quotePrefix="0" xfId="0">
      <alignment horizontal="right" vertical="center"/>
    </xf>
    <xf numFmtId="164" fontId="6" fillId="5" borderId="1" applyAlignment="1" pivotButton="0" quotePrefix="0" xfId="0">
      <alignment horizontal="right" vertical="center"/>
    </xf>
    <xf numFmtId="3" fontId="7" fillId="0" borderId="1" applyAlignment="1" pivotButton="0" quotePrefix="0" xfId="0">
      <alignment horizontal="right" vertical="center"/>
    </xf>
    <xf numFmtId="164" fontId="7" fillId="0" borderId="1" applyAlignment="1" pivotButton="0" quotePrefix="0" xfId="0">
      <alignment horizontal="right" vertical="center"/>
    </xf>
    <xf numFmtId="2" fontId="6" fillId="5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3" fontId="6" fillId="5" borderId="1" applyAlignment="1" pivotButton="0" quotePrefix="0" xfId="0">
      <alignment horizontal="right" vertical="center"/>
    </xf>
    <xf numFmtId="2" fontId="7" fillId="0" borderId="1" applyAlignment="1" pivotButton="0" quotePrefix="0" xfId="0">
      <alignment horizontal="right" vertical="center"/>
    </xf>
    <xf numFmtId="1" fontId="5" fillId="4" borderId="1" applyAlignment="1" pivotButton="0" quotePrefix="0" xfId="0">
      <alignment horizontal="right" vertical="center"/>
    </xf>
    <xf numFmtId="9" fontId="6" fillId="5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Value Function v(x) — Kurva S-Shaped</a:t>
            </a:r>
          </a:p>
        </rich>
      </tx>
    </title>
    <plotArea>
      <scatterChart>
        <ser>
          <idx val="0"/>
          <order val="0"/>
          <tx>
            <v>Gains  v(x)=x^alpha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'VALUE_FUNCTION'!$B$17:$B$27</f>
            </numRef>
          </xVal>
          <yVal>
            <numRef>
              <f>'VALUE_FUNCTION'!$C$17:$C$27</f>
            </numRef>
          </yVal>
        </ser>
        <ser>
          <idx val="1"/>
          <order val="1"/>
          <tx>
            <v>Losses  v(x)=-λ·(-x)^β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'VALUE_FUNCTION'!$D$17:$D$27</f>
            </numRef>
          </xVal>
          <yVal>
            <numRef>
              <f>'VALUE_FUNCTION'!$E$17:$E$27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x  (perubahan kekayaan, ribu Rp)</a:t>
                </a:r>
              </a:p>
            </rich>
          </tx>
        </title>
        <majorTickMark val="none"/>
        <minorTickMark val="none"/>
        <crossAx val="20"/>
        <majorUnit val="200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v(x)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648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60" customWidth="1" min="3" max="3"/>
    <col width="18" customWidth="1" min="4" max="4"/>
  </cols>
  <sheetData>
    <row r="1" ht="26" customHeight="1">
      <c r="A1" s="1" t="inlineStr">
        <is>
          <t xml:space="preserve">  Behavioral Finance — Prospect Theory &amp; 5 Bias Kognitif</t>
        </is>
      </c>
    </row>
    <row r="2">
      <c r="B2" s="2" t="inlineStr">
        <is>
          <t>Workbook pendamping artikel stdsquare² — semua angka dihitung dengan rumus hidup.</t>
        </is>
      </c>
    </row>
    <row r="4">
      <c r="B4" s="3" t="inlineStr">
        <is>
          <t>Cara pakai</t>
        </is>
      </c>
    </row>
    <row r="5">
      <c r="B5" s="4" t="inlineStr">
        <is>
          <t>1. Ubah hanya sel BIRU. Semua sel lainnya berisi rumus yang akan menghitung ulang otomatis.</t>
        </is>
      </c>
    </row>
    <row r="6">
      <c r="B6" s="4" t="inlineStr">
        <is>
          <t>2. Geser parameter value function (alpha, beta, lambda) di lembar VALUE_FUNCTION untuk melihat kurva S berubah.</t>
        </is>
      </c>
    </row>
    <row r="7">
      <c r="B7" s="4" t="inlineStr">
        <is>
          <t>3. Lembar LOSS_AVERSION mendemokan mengapa kerugian terasa ~2,25× lipat dari keuntungan setara.</t>
        </is>
      </c>
    </row>
    <row r="8">
      <c r="B8" s="4" t="inlineStr">
        <is>
          <t>4. Lembar BIAS_5 berisi lima mini-kalkulator bias yang paling sering menjangkiti investor BEI.</t>
        </is>
      </c>
    </row>
    <row r="9">
      <c r="B9" s="4" t="inlineStr">
        <is>
          <t>5. Lembar PORTOFOLIO menghitung PGR/PLR (pembandang disposition effect) dari dua sampel posisi.</t>
        </is>
      </c>
    </row>
    <row r="11">
      <c r="B11" s="3" t="inlineStr">
        <is>
          <t>Konvensi warna</t>
        </is>
      </c>
    </row>
    <row r="12">
      <c r="B12" s="5" t="inlineStr">
        <is>
          <t>BIRU</t>
        </is>
      </c>
      <c r="C12" s="4" t="inlineStr">
        <is>
          <t>Input — silakan diubah</t>
        </is>
      </c>
    </row>
    <row r="13">
      <c r="B13" s="6" t="inlineStr">
        <is>
          <t>KUNING</t>
        </is>
      </c>
      <c r="C13" s="4" t="inlineStr">
        <is>
          <t>Hasil kunci — output utama yang dibaca</t>
        </is>
      </c>
    </row>
    <row r="14">
      <c r="B14" s="7" t="inlineStr">
        <is>
          <t>ABU</t>
        </is>
      </c>
      <c r="C14" s="4" t="inlineStr">
        <is>
          <t>Label / teks bantu</t>
        </is>
      </c>
    </row>
    <row r="15">
      <c r="B15" s="8" t="inlineStr">
        <is>
          <t>PUTIH</t>
        </is>
      </c>
      <c r="C15" s="4" t="inlineStr">
        <is>
          <t>Rumus antara — jangan diubah</t>
        </is>
      </c>
    </row>
    <row r="17">
      <c r="B17" s="3" t="inlineStr">
        <is>
          <t>Rumus inti value function (Kahneman &amp; Tversky 1979, 1992)</t>
        </is>
      </c>
    </row>
    <row r="18">
      <c r="B18" s="4" t="inlineStr">
        <is>
          <t>Untuk perubahan kekayaan x terhadap titik referensi:</t>
        </is>
      </c>
    </row>
    <row r="19">
      <c r="B19" s="4" t="inlineStr">
        <is>
          <t xml:space="preserve">    Gains  (x ≥ 0):  v(x) =  x^alpha</t>
        </is>
      </c>
    </row>
    <row r="20">
      <c r="B20" s="4" t="inlineStr">
        <is>
          <t xml:space="preserve">    Losses (x &lt; 0):  v(x) = -lambda * (-x)^beta</t>
        </is>
      </c>
    </row>
    <row r="21">
      <c r="B21" s="4" t="inlineStr">
        <is>
          <t>Kalibrasi Tversky-Kahneman (1992): alpha = 0,88 ; beta = 0,88 ; lambda = 2,25.</t>
        </is>
      </c>
    </row>
    <row r="22">
      <c r="B22" s="4" t="inlineStr">
        <is>
          <t>Bentuk kurva: concave untuk gains (risk averse), convex untuk losses (risk seeking), lebih curam di kuadran loss.</t>
        </is>
      </c>
    </row>
    <row r="24">
      <c r="B24" s="3" t="inlineStr">
        <is>
          <t>Lembar-lembar</t>
        </is>
      </c>
    </row>
    <row r="25">
      <c r="B25" s="9" t="inlineStr">
        <is>
          <t>VALUE_FUNCTION</t>
        </is>
      </c>
      <c r="C25" s="4" t="inlineStr">
        <is>
          <t>Kalkulator v(x) + tabel &amp; grafik kurva S-shaped. Parameter bisa digeser.</t>
        </is>
      </c>
    </row>
    <row r="26">
      <c r="B26" s="9" t="inlineStr">
        <is>
          <t>LOSS_AVERSION</t>
        </is>
      </c>
      <c r="C26" s="4" t="inlineStr">
        <is>
          <t>Demo numerik loss aversion: dua lotere simetris &amp; certainty equivalent.</t>
        </is>
      </c>
    </row>
    <row r="27">
      <c r="B27" s="9" t="inlineStr">
        <is>
          <t>BIAS_5</t>
        </is>
      </c>
      <c r="C27" s="4" t="inlineStr">
        <is>
          <t>5 mini-kalkulator: anchoring, overconfidence, herding, disposition, mental accounting.</t>
        </is>
      </c>
    </row>
    <row r="28">
      <c r="B28" s="9" t="inlineStr">
        <is>
          <t>PORTOFOLIO</t>
        </is>
      </c>
      <c r="C28" s="4" t="inlineStr">
        <is>
          <t>PGR/PLR (Odean 1998) untuk mendeteksi disposition effect di portofolio BEI.</t>
        </is>
      </c>
    </row>
    <row r="30">
      <c r="B30" s="10" t="inlineStr">
        <is>
          <t>Sumber: Kahneman &amp; Tversky (1979) 'Prospect Theory: An Analysis of Decision under Risk'; Tversky &amp; Kahneman (1992) 'Advances in Prospect Theory'.</t>
        </is>
      </c>
    </row>
  </sheetData>
  <mergeCells count="17">
    <mergeCell ref="A1:D1"/>
    <mergeCell ref="B11:D11"/>
    <mergeCell ref="B5:D5"/>
    <mergeCell ref="B19:D19"/>
    <mergeCell ref="B22:D22"/>
    <mergeCell ref="B8:D8"/>
    <mergeCell ref="B4:D4"/>
    <mergeCell ref="B17:D17"/>
    <mergeCell ref="B9:D9"/>
    <mergeCell ref="B18:D18"/>
    <mergeCell ref="B21:D21"/>
    <mergeCell ref="B30:D30"/>
    <mergeCell ref="B7:D7"/>
    <mergeCell ref="B6:D6"/>
    <mergeCell ref="B24:D24"/>
    <mergeCell ref="B2:D2"/>
    <mergeCell ref="B20:D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9"/>
  <sheetViews>
    <sheetView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6" customHeight="1">
      <c r="A1" s="1" t="inlineStr">
        <is>
          <t xml:space="preserve">  Kalkulator Prospect Theory Value Function  v(x)</t>
        </is>
      </c>
    </row>
    <row r="2">
      <c r="B2" s="4" t="inlineStr">
        <is>
          <t>Value function S-shaped: concave di gains (risk averse), convex di losses (risk seeking), lebih curam di loss (loss aversion).</t>
        </is>
      </c>
    </row>
    <row r="4">
      <c r="B4" s="3" t="inlineStr">
        <is>
          <t>Parameter (geser sel biru)</t>
        </is>
      </c>
    </row>
    <row r="5">
      <c r="B5" s="11" t="inlineStr">
        <is>
          <t>alpha  (kurva gain, 0–1)</t>
        </is>
      </c>
      <c r="C5" s="12" t="n">
        <v>0.88</v>
      </c>
    </row>
    <row r="6">
      <c r="B6" s="11" t="inlineStr">
        <is>
          <t>beta   (kurva loss, 0–1)</t>
        </is>
      </c>
      <c r="C6" s="12" t="n">
        <v>0.88</v>
      </c>
    </row>
    <row r="7">
      <c r="B7" s="11" t="inlineStr">
        <is>
          <t>lambda (loss aversion, ≥1)</t>
        </is>
      </c>
      <c r="C7" s="12" t="n">
        <v>2.25</v>
      </c>
    </row>
    <row r="8">
      <c r="B8" s="10" t="inlineStr">
        <is>
          <t>Kalibrasi standar Tversky &amp; Kahneman (1992). Coba lambda=1 → hilangkan loss aversion.</t>
        </is>
      </c>
    </row>
    <row r="10">
      <c r="B10" s="3" t="inlineStr">
        <is>
          <t>Evaluasi v(x) untuk satu nilai x</t>
        </is>
      </c>
    </row>
    <row r="11">
      <c r="B11" s="11" t="inlineStr">
        <is>
          <t>x  (perubahan kekayaan, ribu Rp)</t>
        </is>
      </c>
      <c r="C11" s="13" t="n">
        <v>-10000</v>
      </c>
    </row>
    <row r="12">
      <c r="B12" s="11" t="inlineStr">
        <is>
          <t>v(x)  (utilitas nilai)</t>
        </is>
      </c>
      <c r="C12" s="14">
        <f>IF(C11&gt;=0, C11^C5, -C7*(-C11)^C6)</f>
        <v/>
      </c>
    </row>
    <row r="13">
      <c r="B13" s="10" t="inlineStr">
        <is>
          <t>Negatif = kerugian; |v| untuk loss ~2,25× v untuk gain sebesar itu.</t>
        </is>
      </c>
    </row>
    <row r="15">
      <c r="B15" s="3" t="inlineStr">
        <is>
          <t>Tabel v(x) untuk grid x  (sumbu grafik)</t>
        </is>
      </c>
    </row>
    <row r="16">
      <c r="B16" s="7" t="inlineStr">
        <is>
          <t>x (ribu Rp)</t>
        </is>
      </c>
      <c r="C16" s="7" t="inlineStr">
        <is>
          <t>v(x) — gain</t>
        </is>
      </c>
      <c r="D16" s="7" t="inlineStr">
        <is>
          <t>x (ribu Rp)</t>
        </is>
      </c>
      <c r="E16" s="7" t="inlineStr">
        <is>
          <t>v(x) — loss</t>
        </is>
      </c>
      <c r="F16" s="7" t="inlineStr">
        <is>
          <t>rasio |v_loss|/v_gain</t>
        </is>
      </c>
    </row>
    <row r="17">
      <c r="B17" s="15" t="n">
        <v>0</v>
      </c>
      <c r="C17" s="16">
        <f>B17^$C$5</f>
        <v/>
      </c>
      <c r="D17" s="15" t="n">
        <v>0</v>
      </c>
      <c r="E17" s="16">
        <f>-$C$7*(-D17)^$C$6</f>
        <v/>
      </c>
      <c r="F17" s="17">
        <f>IF(B17=0,"n/a",ABS(E17)/C17)</f>
        <v/>
      </c>
    </row>
    <row r="18">
      <c r="B18" s="15" t="n">
        <v>1000</v>
      </c>
      <c r="C18" s="16">
        <f>B18^$C$5</f>
        <v/>
      </c>
      <c r="D18" s="15" t="n">
        <v>-1000</v>
      </c>
      <c r="E18" s="16">
        <f>-$C$7*(-D18)^$C$6</f>
        <v/>
      </c>
      <c r="F18" s="17">
        <f>IF(B18=0,"n/a",ABS(E18)/C18)</f>
        <v/>
      </c>
    </row>
    <row r="19">
      <c r="B19" s="15" t="n">
        <v>2000</v>
      </c>
      <c r="C19" s="16">
        <f>B19^$C$5</f>
        <v/>
      </c>
      <c r="D19" s="15" t="n">
        <v>-2000</v>
      </c>
      <c r="E19" s="16">
        <f>-$C$7*(-D19)^$C$6</f>
        <v/>
      </c>
      <c r="F19" s="17">
        <f>IF(B19=0,"n/a",ABS(E19)/C19)</f>
        <v/>
      </c>
    </row>
    <row r="20">
      <c r="B20" s="15" t="n">
        <v>3000</v>
      </c>
      <c r="C20" s="16">
        <f>B20^$C$5</f>
        <v/>
      </c>
      <c r="D20" s="15" t="n">
        <v>-3000</v>
      </c>
      <c r="E20" s="16">
        <f>-$C$7*(-D20)^$C$6</f>
        <v/>
      </c>
      <c r="F20" s="17">
        <f>IF(B20=0,"n/a",ABS(E20)/C20)</f>
        <v/>
      </c>
    </row>
    <row r="21">
      <c r="B21" s="15" t="n">
        <v>4000</v>
      </c>
      <c r="C21" s="16">
        <f>B21^$C$5</f>
        <v/>
      </c>
      <c r="D21" s="15" t="n">
        <v>-4000</v>
      </c>
      <c r="E21" s="16">
        <f>-$C$7*(-D21)^$C$6</f>
        <v/>
      </c>
      <c r="F21" s="17">
        <f>IF(B21=0,"n/a",ABS(E21)/C21)</f>
        <v/>
      </c>
    </row>
    <row r="22">
      <c r="B22" s="15" t="n">
        <v>5000</v>
      </c>
      <c r="C22" s="16">
        <f>B22^$C$5</f>
        <v/>
      </c>
      <c r="D22" s="15" t="n">
        <v>-5000</v>
      </c>
      <c r="E22" s="16">
        <f>-$C$7*(-D22)^$C$6</f>
        <v/>
      </c>
      <c r="F22" s="17">
        <f>IF(B22=0,"n/a",ABS(E22)/C22)</f>
        <v/>
      </c>
    </row>
    <row r="23">
      <c r="B23" s="15" t="n">
        <v>6000</v>
      </c>
      <c r="C23" s="16">
        <f>B23^$C$5</f>
        <v/>
      </c>
      <c r="D23" s="15" t="n">
        <v>-6000</v>
      </c>
      <c r="E23" s="16">
        <f>-$C$7*(-D23)^$C$6</f>
        <v/>
      </c>
      <c r="F23" s="17">
        <f>IF(B23=0,"n/a",ABS(E23)/C23)</f>
        <v/>
      </c>
    </row>
    <row r="24">
      <c r="B24" s="15" t="n">
        <v>7000</v>
      </c>
      <c r="C24" s="16">
        <f>B24^$C$5</f>
        <v/>
      </c>
      <c r="D24" s="15" t="n">
        <v>-7000</v>
      </c>
      <c r="E24" s="16">
        <f>-$C$7*(-D24)^$C$6</f>
        <v/>
      </c>
      <c r="F24" s="17">
        <f>IF(B24=0,"n/a",ABS(E24)/C24)</f>
        <v/>
      </c>
    </row>
    <row r="25">
      <c r="B25" s="15" t="n">
        <v>8000</v>
      </c>
      <c r="C25" s="16">
        <f>B25^$C$5</f>
        <v/>
      </c>
      <c r="D25" s="15" t="n">
        <v>-8000</v>
      </c>
      <c r="E25" s="16">
        <f>-$C$7*(-D25)^$C$6</f>
        <v/>
      </c>
      <c r="F25" s="17">
        <f>IF(B25=0,"n/a",ABS(E25)/C25)</f>
        <v/>
      </c>
    </row>
    <row r="26">
      <c r="B26" s="15" t="n">
        <v>9000</v>
      </c>
      <c r="C26" s="16">
        <f>B26^$C$5</f>
        <v/>
      </c>
      <c r="D26" s="15" t="n">
        <v>-9000</v>
      </c>
      <c r="E26" s="16">
        <f>-$C$7*(-D26)^$C$6</f>
        <v/>
      </c>
      <c r="F26" s="17">
        <f>IF(B26=0,"n/a",ABS(E26)/C26)</f>
        <v/>
      </c>
    </row>
    <row r="27">
      <c r="B27" s="15" t="n">
        <v>10000</v>
      </c>
      <c r="C27" s="16">
        <f>B27^$C$5</f>
        <v/>
      </c>
      <c r="D27" s="15" t="n">
        <v>-10000</v>
      </c>
      <c r="E27" s="16">
        <f>-$C$7*(-D27)^$C$6</f>
        <v/>
      </c>
      <c r="F27" s="17">
        <f>IF(B27=0,"n/a",ABS(E27)/C27)</f>
        <v/>
      </c>
    </row>
    <row r="28">
      <c r="B28" s="11" t="inlineStr">
        <is>
          <t>Rata-rata rasio |v_loss|/v_gain  (≈ lambda saat alpha=beta)</t>
        </is>
      </c>
      <c r="C28" s="18" t="n"/>
      <c r="D28" s="18" t="n"/>
      <c r="E28" s="19" t="n"/>
      <c r="F28" s="17">
        <f>AVERAGE(F18:F27)</f>
        <v/>
      </c>
    </row>
    <row r="29">
      <c r="B29" s="10" t="inlineStr">
        <is>
          <t>Jika alpha = beta, rasio tepat = lambda (cek: ubah lambda dan lihat baris ini ikut).</t>
        </is>
      </c>
    </row>
  </sheetData>
  <mergeCells count="9">
    <mergeCell ref="B10:D10"/>
    <mergeCell ref="B2:G2"/>
    <mergeCell ref="A1:G1"/>
    <mergeCell ref="B15:F15"/>
    <mergeCell ref="B8:D8"/>
    <mergeCell ref="B4:D4"/>
    <mergeCell ref="B29:E29"/>
    <mergeCell ref="B13:D13"/>
    <mergeCell ref="B28:E2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26" customHeight="1">
      <c r="A1" s="1" t="inlineStr">
        <is>
          <t xml:space="preserve">  Demo Loss Aversion: Kerugian Terasa ~2,25× Lipat</t>
        </is>
      </c>
    </row>
    <row r="2">
      <c r="B2" s="4" t="inlineStr">
        <is>
          <t>Mengapa penjudi yang baru saja kalah menjadi risk-seeking untuk mengejar kerugian? Karena tikungan kurva value function.</t>
        </is>
      </c>
    </row>
    <row r="4">
      <c r="B4" s="3" t="inlineStr">
        <is>
          <t>A. Dua peristiwa simetris: dapat bonus Rp10jt vs rugi Rp10jt</t>
        </is>
      </c>
    </row>
    <row r="5">
      <c r="B5" s="11" t="inlineStr">
        <is>
          <t>lambda (loss aversion)</t>
        </is>
      </c>
      <c r="C5" s="12" t="n">
        <v>2.25</v>
      </c>
    </row>
    <row r="6">
      <c r="B6" s="11" t="inlineStr">
        <is>
          <t>alpha (gain curvature)</t>
        </is>
      </c>
      <c r="C6" s="12" t="n">
        <v>0.88</v>
      </c>
    </row>
    <row r="7">
      <c r="B7" s="11" t="inlineStr">
        <is>
          <t>beta (loss curvature)</t>
        </is>
      </c>
      <c r="C7" s="12" t="n">
        <v>0.88</v>
      </c>
    </row>
    <row r="9">
      <c r="B9" s="11" t="inlineStr">
        <is>
          <t>Bonus  (x = +10.000)</t>
        </is>
      </c>
      <c r="C9" s="13" t="n">
        <v>10000</v>
      </c>
    </row>
    <row r="10">
      <c r="B10" s="11" t="inlineStr">
        <is>
          <t>Kerugian (x = -10.000)</t>
        </is>
      </c>
      <c r="C10" s="13" t="n">
        <v>-10000</v>
      </c>
    </row>
    <row r="11">
      <c r="B11" s="11" t="inlineStr">
        <is>
          <t>v(bonus)   = +x^alpha</t>
        </is>
      </c>
      <c r="C11" s="17">
        <f>C9^C6</f>
        <v/>
      </c>
    </row>
    <row r="12">
      <c r="B12" s="11" t="inlineStr">
        <is>
          <t>v(kerugian)= -λ·(-x)^beta</t>
        </is>
      </c>
      <c r="C12" s="17">
        <f>-C5*(-C10)^C7</f>
        <v/>
      </c>
    </row>
    <row r="13">
      <c r="B13" s="11" t="inlineStr">
        <is>
          <t>Rasio intensitas |v_loss| / v_gain</t>
        </is>
      </c>
      <c r="C13" s="17">
        <f>ABS(C12)/C11</f>
        <v/>
      </c>
    </row>
    <row r="14">
      <c r="B14" s="10" t="inlineStr">
        <is>
          <t>Rasio &gt; 1 berarti kerugian terasa lebih menyakitkan daripada kegembiraan terhadap jumlah sama.</t>
        </is>
      </c>
    </row>
    <row r="16">
      <c r="B16" s="3" t="inlineStr">
        <is>
          <t>B. Utilitas netto dua peristiwa simetris (rasional vs prospect theory)</t>
        </is>
      </c>
    </row>
    <row r="17">
      <c r="B17" s="11" t="inlineStr">
        <is>
          <t>Utilitas rasional (linear): 10.000 + (-10.000)</t>
        </is>
      </c>
      <c r="C17" s="20">
        <f>C9+C10</f>
        <v/>
      </c>
    </row>
    <row r="18">
      <c r="B18" s="11" t="inlineStr">
        <is>
          <t>Utilitas Prospect Theory: v(+10.000) + v(-10.000)</t>
        </is>
      </c>
      <c r="C18" s="17">
        <f>C11+C12</f>
        <v/>
      </c>
    </row>
    <row r="19">
      <c r="B19" s="10" t="inlineStr">
        <is>
          <t>Rasional = 0 (netral). Prospect theory = NEGATIF: rasa sakit kerugian &gt; kegembiraan bonus.</t>
        </is>
      </c>
    </row>
    <row r="21">
      <c r="B21" s="3" t="inlineStr">
        <is>
          <t>C. Certainty equivalent — mengapa investor risk-averse untuk gains tapi risk-seeking untuk losses</t>
        </is>
      </c>
    </row>
    <row r="22">
      <c r="B22" s="4" t="inlineStr">
        <is>
          <t>Lotere A: 50% peluang menang +20.000, 50% peluang kalah -20.000. Berapa uang pasti (CE) yang membuat Anda indifferent?</t>
        </is>
      </c>
    </row>
    <row r="23">
      <c r="B23" s="11" t="inlineStr">
        <is>
          <t>Taruhan (x)</t>
        </is>
      </c>
      <c r="C23" s="13" t="n">
        <v>20000</v>
      </c>
    </row>
    <row r="24">
      <c r="B24" s="11" t="inlineStr">
        <is>
          <t>Probabilitas menang</t>
        </is>
      </c>
      <c r="C24" s="12" t="n">
        <v>0.5</v>
      </c>
    </row>
    <row r="25">
      <c r="B25" s="11" t="inlineStr">
        <is>
          <t>v(x) jika menang</t>
        </is>
      </c>
      <c r="C25" s="21">
        <f>C23^C6</f>
        <v/>
      </c>
    </row>
    <row r="26">
      <c r="B26" s="11" t="inlineStr">
        <is>
          <t>v(x) jika kalah</t>
        </is>
      </c>
      <c r="C26" s="21">
        <f>-C5*(-C23)^C7</f>
        <v/>
      </c>
    </row>
    <row r="27">
      <c r="B27" s="11" t="inlineStr">
        <is>
          <t>Nilai harapan v  (E[v])</t>
        </is>
      </c>
      <c r="C27" s="17">
        <f>C24*C25 + (1-C24)*C26</f>
        <v/>
      </c>
    </row>
    <row r="28">
      <c r="B28" s="11" t="inlineStr">
        <is>
          <t>E[uang] rasional</t>
        </is>
      </c>
      <c r="C28" s="20">
        <f>C24*C23 + (1-C24)*(-C23)</f>
        <v/>
      </c>
    </row>
    <row r="29">
      <c r="B29" s="10" t="inlineStr">
        <is>
          <t>Bandingkan E[v] (negatif karena loss aversion) dengan E[uang] (= 0 rasional). Investor akan menolak lotere meskipun nilai uangnya fair.</t>
        </is>
      </c>
    </row>
    <row r="31">
      <c r="B31" s="3" t="inlineStr">
        <is>
          <t>D. Refleksi risiko: di losses, investor menjadi risk-SEEKING</t>
        </is>
      </c>
    </row>
    <row r="32">
      <c r="B32" s="4" t="inlineStr">
        <is>
          <t>Pilih: (A) pasti rugi 9.000, atau (B) 90% peluang rugi 10.000, 10% peluang bebas. Mayoritas memilih B — bertaruh untuk menghindari realisasi kerugian.</t>
        </is>
      </c>
    </row>
    <row r="33">
      <c r="B33" s="11" t="inlineStr">
        <is>
          <t>v(A) = v(-9.000)</t>
        </is>
      </c>
      <c r="C33" s="21">
        <f>-C5*9000^C7</f>
        <v/>
      </c>
    </row>
    <row r="34">
      <c r="B34" s="11" t="inlineStr">
        <is>
          <t>v(B) = 0,9·v(-10.000) + 0,1·v(0)</t>
        </is>
      </c>
      <c r="C34" s="17">
        <f>0.9*(-C5*10000^C7) + 0.1*0</f>
        <v/>
      </c>
    </row>
    <row r="35">
      <c r="B35" s="11" t="inlineStr">
        <is>
          <t>Selisih  v(B) − v(A)  (positif → B dipilih)</t>
        </is>
      </c>
      <c r="C35" s="17">
        <f>C34-C33</f>
        <v/>
      </c>
    </row>
    <row r="36">
      <c r="B36" s="10" t="inlineStr">
        <is>
          <t>Positif = Prospect theory memprediksi investor menggandakan taruhan (risk-seeking) di losses. Akar dari 'mengubah pecundang menjadi spekulasi'.</t>
        </is>
      </c>
    </row>
  </sheetData>
  <mergeCells count="12">
    <mergeCell ref="B4:F4"/>
    <mergeCell ref="B21:F21"/>
    <mergeCell ref="B29:F29"/>
    <mergeCell ref="B2:F2"/>
    <mergeCell ref="B16:F16"/>
    <mergeCell ref="A1:F1"/>
    <mergeCell ref="B19:F19"/>
    <mergeCell ref="B31:F31"/>
    <mergeCell ref="B22:F22"/>
    <mergeCell ref="B14:F14"/>
    <mergeCell ref="B32:F32"/>
    <mergeCell ref="B36:F3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40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 xml:space="preserve">  5 Bias Kognitif — Mini Kalkulator</t>
        </is>
      </c>
    </row>
    <row r="3">
      <c r="B3" s="3" t="inlineStr">
        <is>
          <t>1. ANCHORING — estimasi tertarik ke angka acak yang baru dilihat</t>
        </is>
      </c>
    </row>
    <row r="4">
      <c r="B4" s="4" t="inlineStr">
        <is>
          <t>Skenario: harga wajar saham X ditanya setelah investor melihat harga IPO 'jangkar'. Berapa estimasi harga wajar vs harga fundamental sebenarnya?</t>
        </is>
      </c>
    </row>
    <row r="5">
      <c r="B5" s="11" t="inlineStr">
        <is>
          <t>Harga fundamental (Rp)</t>
        </is>
      </c>
      <c r="C5" s="13" t="n">
        <v>800</v>
      </c>
    </row>
    <row r="6">
      <c r="B6" s="11" t="inlineStr">
        <is>
          <t>Harga jangkar / IPO (Rp)</t>
        </is>
      </c>
      <c r="C6" s="13" t="n">
        <v>1500</v>
      </c>
    </row>
    <row r="7">
      <c r="B7" s="11" t="inlineStr">
        <is>
          <t>Bobot jangkar w  (0–1)</t>
        </is>
      </c>
      <c r="C7" s="12" t="n">
        <v>0.55</v>
      </c>
    </row>
    <row r="8">
      <c r="B8" s="11" t="inlineStr">
        <is>
          <t>Estimasi investor  = w·jangkar + (1−w)·fundamental</t>
        </is>
      </c>
      <c r="C8" s="20">
        <f>C7*C6 + (1-C7)*C5</f>
        <v/>
      </c>
    </row>
    <row r="9">
      <c r="B9" s="11" t="inlineStr">
        <is>
          <t>Bias (estimasi − fundamental)</t>
        </is>
      </c>
      <c r="C9" s="20">
        <f>C8-C5</f>
        <v/>
      </c>
    </row>
    <row r="10">
      <c r="B10" s="10" t="inlineStr">
        <is>
          <t>Sekalipun investor tahu harga wajar Rp800, eksposur ke angka Rp1.500 menarik estimasi naik. Ini efek GoTo 2022 FOMO: IPO Rp338 → retail anchor tinggi → beli di Rp400+.</t>
        </is>
      </c>
    </row>
    <row r="12">
      <c r="B12" s="3" t="inlineStr">
        <is>
          <t>2. OVERCONFIDENCE — miscalibration: rentang keyakinan terlalu sempit</t>
        </is>
      </c>
    </row>
    <row r="13">
      <c r="B13" s="4" t="inlineStr">
        <is>
          <t>Investor diminta membuat interval keyakinan 90% untuk target harga 1 tahun. Berapa % realisasi yang jatuh di dalam rentang? (Seharusnya 90%; overconfident → jauh lebih rendah.)</t>
        </is>
      </c>
    </row>
    <row r="14">
      <c r="B14" s="11" t="inlineStr">
        <is>
          <t>Banyak prediksi dibuat</t>
        </is>
      </c>
      <c r="C14" s="22" t="n">
        <v>20</v>
      </c>
    </row>
    <row r="15">
      <c r="B15" s="11" t="inlineStr">
        <is>
          <t>Prediksi yang jatuh DI DALAM rentang</t>
        </is>
      </c>
      <c r="C15" s="22" t="n">
        <v>8</v>
      </c>
    </row>
    <row r="16">
      <c r="B16" s="11" t="inlineStr">
        <is>
          <t>Tingkat kalibrasi  (ideal = 90%)</t>
        </is>
      </c>
      <c r="C16" s="23">
        <f>C15/C14</f>
        <v/>
      </c>
    </row>
    <row r="17">
      <c r="B17" s="11" t="inlineStr">
        <is>
          <t>Skor overconfidence  (1 − kalibrasi/0,90)</t>
        </is>
      </c>
      <c r="C17" s="23">
        <f>1-(C16/0.9)</f>
        <v/>
      </c>
    </row>
    <row r="18">
      <c r="B18" s="10" t="inlineStr">
        <is>
          <t>Skor &gt; 0 = overconfident (rentang terlalu sempit). Studi: rata-rata investor kalibrasi hanya 30–50%.</t>
        </is>
      </c>
    </row>
    <row r="20">
      <c r="B20" s="3" t="inlineStr">
        <is>
          <t>3. HERDING — konformitas: ikut massa melawan sinyal privat</t>
        </is>
      </c>
    </row>
    <row r="21">
      <c r="B21" s="4" t="inlineStr">
        <is>
          <t>Model Bikchandani et al. (1992): probabilitas ikut massa bergantung pada kekuatan sinyal privat vs sinyal publik.</t>
        </is>
      </c>
    </row>
    <row r="22">
      <c r="B22" s="11" t="inlineStr">
        <is>
          <t>Kekuatan sinyal privat p (0–1)</t>
        </is>
      </c>
      <c r="C22" s="12" t="n">
        <v>0.6</v>
      </c>
    </row>
    <row r="23">
      <c r="B23" s="11" t="inlineStr">
        <is>
          <t>Kekuatan sinyal publik/herd (0–1)</t>
        </is>
      </c>
      <c r="C23" s="12" t="n">
        <v>0.8</v>
      </c>
    </row>
    <row r="24">
      <c r="B24" s="11" t="inlineStr">
        <is>
          <t>P(iut kerumun)  ≈ publik / (privat + publik)</t>
        </is>
      </c>
      <c r="C24" s="17">
        <f>C23/(C22+C23)</f>
        <v/>
      </c>
    </row>
    <row r="25">
      <c r="B25" s="10" t="inlineStr">
        <is>
          <t>Saat sinyal publik kuat (Twitter/X, group WA saham), investor mengabaikan risetnya sendiri. Mekanisme gelembung IPO &amp; pump-and-dump BEI lapis kedua.</t>
        </is>
      </c>
    </row>
    <row r="27">
      <c r="B27" s="3" t="inlineStr">
        <is>
          <t>4. DISPOSITION EFFECT — jual pemenang terlalu cepat, tahan pecundang</t>
        </is>
      </c>
    </row>
    <row r="28">
      <c r="B28" s="4" t="inlineStr">
        <is>
          <t>Indikator Odean (1998): PGR (Proportion of Gains Realized) vs PLR (Proportion of Losses Realized). Disposition effect = PGR − PLR &gt; 0.</t>
        </is>
      </c>
    </row>
    <row r="29">
      <c r="B29" s="11" t="inlineStr">
        <is>
          <t>PGR  (kgains direalisasikan / gains direalisasikan+kertas)</t>
        </is>
      </c>
      <c r="C29" s="12" t="n">
        <v>0.65</v>
      </c>
    </row>
    <row r="30">
      <c r="B30" s="11" t="inlineStr">
        <is>
          <t>PLR  (kloss direalisasikan / loss direalisasikan+kertas)</t>
        </is>
      </c>
      <c r="C30" s="12" t="n">
        <v>0.2</v>
      </c>
    </row>
    <row r="31">
      <c r="B31" s="11" t="inlineStr">
        <is>
          <t>Disposition Effect  DE = PGR − PLR</t>
        </is>
      </c>
      <c r="C31" s="17">
        <f>C29-C30</f>
        <v/>
      </c>
    </row>
    <row r="32">
      <c r="B32" s="10" t="inlineStr">
        <is>
          <t>DE &gt; 0 = disposition effect hadir. Akar: loss aversion + refleksi risiko (risk-seeking di losses).</t>
        </is>
      </c>
    </row>
    <row r="34">
      <c r="B34" s="3" t="inlineStr">
        <is>
          <t>5. MENTAL ACCOUNTING — uang tidak dipertukarkan sempurna antar 'akun' mental</t>
        </is>
      </c>
    </row>
    <row r="35">
      <c r="B35" s="4" t="inlineStr">
        <is>
          <t>Thaler (1985): orang membagi uang ke akun mental (gaji, bonus, hadiah, dividen) dan membelanjakan berbeda. Demo: 'found money' lebih mudah dibelanjakan.</t>
        </is>
      </c>
    </row>
    <row r="36">
      <c r="B36" s="11" t="inlineStr">
        <is>
          <t>MPC gaji rutin  (marginal propensity to consume)</t>
        </is>
      </c>
      <c r="C36" s="12" t="n">
        <v>0.7</v>
      </c>
    </row>
    <row r="37">
      <c r="B37" s="11" t="inlineStr">
        <is>
          <t>MPC bonus/tahunan</t>
        </is>
      </c>
      <c r="C37" s="12" t="n">
        <v>0.4</v>
      </c>
    </row>
    <row r="38">
      <c r="B38" s="11" t="inlineStr">
        <is>
          <t>MPC 'found money' (hadiah/dividen tak terduga)</t>
        </is>
      </c>
      <c r="C38" s="12" t="n">
        <v>0.85</v>
      </c>
    </row>
    <row r="39">
      <c r="B39" s="11" t="inlineStr">
        <is>
          <t>Selisih MPC found money vs gaji</t>
        </is>
      </c>
      <c r="C39" s="17">
        <f>C38-C36</f>
        <v/>
      </c>
    </row>
    <row r="40">
      <c r="B40" s="10" t="inlineStr">
        <is>
          <t>Secara rasional Rp1 = Rp1 di akun manapun (fungsi utilasi unified). Mental accounting melanggar ini: dividen tak terduga dibelanjakan impulsif, gaji ditabung — meski substansi sama.</t>
        </is>
      </c>
    </row>
  </sheetData>
  <mergeCells count="16">
    <mergeCell ref="B3:G3"/>
    <mergeCell ref="B20:G20"/>
    <mergeCell ref="B34:G34"/>
    <mergeCell ref="B10:G10"/>
    <mergeCell ref="A1:G1"/>
    <mergeCell ref="B28:G28"/>
    <mergeCell ref="B27:G27"/>
    <mergeCell ref="B32:G32"/>
    <mergeCell ref="B4:G4"/>
    <mergeCell ref="B35:G35"/>
    <mergeCell ref="B40:G40"/>
    <mergeCell ref="B12:G12"/>
    <mergeCell ref="B13:G13"/>
    <mergeCell ref="B18:G18"/>
    <mergeCell ref="B21:G21"/>
    <mergeCell ref="B25:G2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4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26" customHeight="1">
      <c r="A1" s="1" t="inlineStr">
        <is>
          <t xml:space="preserve">  Implikasi: Mendeteksi Disposition Effect di Portofolio BEI</t>
        </is>
      </c>
    </row>
    <row r="2">
      <c r="B2" s="4" t="inlineStr">
        <is>
          <t>Hitung PGR &amp; PLR (Odean 1998) dari sampel posisi dua investor untuk mengukur seberapa parah mereka menjual pemenang terlalu cepat dan menahan pecundang.</t>
        </is>
      </c>
    </row>
    <row r="4">
      <c r="B4" s="3" t="inlineStr">
        <is>
          <t>Definisi</t>
        </is>
      </c>
    </row>
    <row r="5">
      <c r="B5" s="4" t="inlineStr">
        <is>
          <t>PGR = realized gains / (realized gains + paper gains)   — proporsi keuntungan yang 'direalisasikan'</t>
        </is>
      </c>
    </row>
    <row r="6">
      <c r="B6" s="4" t="inlineStr">
        <is>
          <t>PLR = realized losses / (realized losses + paper losses) — proporsi kerugian yang 'direalisasikan'</t>
        </is>
      </c>
    </row>
    <row r="7">
      <c r="B7" s="4" t="inlineStr">
        <is>
          <t>Disposition Effect  DE = PGR − PLR.   DE &gt; 0  →  bias hadir.</t>
        </is>
      </c>
    </row>
    <row r="9">
      <c r="B9" s="3" t="inlineStr">
        <is>
          <t>Sampel Portofolio  (input: banyak posisi per kategori)</t>
        </is>
      </c>
    </row>
    <row r="10">
      <c r="B10" s="7" t="inlineStr">
        <is>
          <t>Kategori</t>
        </is>
      </c>
      <c r="C10" s="7" t="inlineStr">
        <is>
          <t>Realized Gains (RG)</t>
        </is>
      </c>
      <c r="D10" s="7" t="inlineStr">
        <is>
          <t>Paper Gains (PG)</t>
        </is>
      </c>
      <c r="E10" s="7" t="inlineStr">
        <is>
          <t>Realized Losses (RL)</t>
        </is>
      </c>
      <c r="F10" s="7" t="inlineStr">
        <is>
          <t>Paper Losses (PL)</t>
        </is>
      </c>
    </row>
    <row r="11">
      <c r="B11" s="2" t="inlineStr">
        <is>
          <t>Investor A — Q1 2024</t>
        </is>
      </c>
      <c r="C11" s="22" t="n">
        <v>6</v>
      </c>
      <c r="D11" s="22" t="n">
        <v>4</v>
      </c>
      <c r="E11" s="22" t="n">
        <v>1</v>
      </c>
      <c r="F11" s="22" t="n">
        <v>9</v>
      </c>
    </row>
    <row r="12">
      <c r="B12" s="2" t="inlineStr">
        <is>
          <t>Investor B — Q1 2024 (disciplined)</t>
        </is>
      </c>
      <c r="C12" s="22" t="n">
        <v>3</v>
      </c>
      <c r="D12" s="22" t="n">
        <v>7</v>
      </c>
      <c r="E12" s="22" t="n">
        <v>5</v>
      </c>
      <c r="F12" s="22" t="n">
        <v>5</v>
      </c>
    </row>
    <row r="15">
      <c r="B15" s="3" t="inlineStr">
        <is>
          <t>Hasil  (PGR, PLR, DE)</t>
        </is>
      </c>
    </row>
    <row r="16">
      <c r="B16" s="7" t="inlineStr">
        <is>
          <t>Investor</t>
        </is>
      </c>
      <c r="C16" s="7" t="inlineStr">
        <is>
          <t>PGR</t>
        </is>
      </c>
      <c r="D16" s="7" t="inlineStr">
        <is>
          <t>PLR</t>
        </is>
      </c>
      <c r="E16" s="7" t="inlineStr">
        <is>
          <t>Disposition Effect (DE)</t>
        </is>
      </c>
      <c r="F16" s="7" t="inlineStr">
        <is>
          <t>Interpretasi</t>
        </is>
      </c>
    </row>
    <row r="17">
      <c r="B17" s="4" t="inlineStr">
        <is>
          <t>Investor A</t>
        </is>
      </c>
      <c r="C17" s="17">
        <f>IF(C11+D11=0,0,C11/(C11+D11))</f>
        <v/>
      </c>
      <c r="D17" s="17">
        <f>IF(E11+F11=0,0,E11/(E11+F11))</f>
        <v/>
      </c>
      <c r="E17" s="17">
        <f>C17-D17</f>
        <v/>
      </c>
      <c r="F17" s="24">
        <f>IF(E17&gt;0.05,"Disposition effect KUAT (jual pemenang, tahan pecundang)",IF(E17&gt;0,"Disposition effect ringan",IF(E17&lt;-0.05,"Disiplin: realisasi kerugian &gt; keuntungan","Netral")))</f>
        <v/>
      </c>
    </row>
    <row r="18">
      <c r="B18" s="4" t="inlineStr">
        <is>
          <t>Investor B</t>
        </is>
      </c>
      <c r="C18" s="17">
        <f>IF(C12+D12=0,0,C12/(C12+D12))</f>
        <v/>
      </c>
      <c r="D18" s="17">
        <f>IF(E12+F12=0,0,E12/(E12+F12))</f>
        <v/>
      </c>
      <c r="E18" s="17">
        <f>C18-D18</f>
        <v/>
      </c>
      <c r="F18" s="24">
        <f>IF(E18&gt;0.05,"Disposition effect KUAT (jual pemenang, tahan pecundang)",IF(E18&gt;0,"Disposition effect ringan",IF(E18&lt;-0.05,"Disiplin: realisasi kerugian &gt; keuntungan","Netral")))</f>
        <v/>
      </c>
    </row>
    <row r="20">
      <c r="B20" s="10" t="inlineStr">
        <is>
          <t>Investor A (umum di BEI): menjual 6 dari 10 posisi untung (PGR 60%) tapi hanya 1 dari 10 posisi rugi (PLR 10%). DE = 0,50 → kuat. Investor B mendekati netral (disiplin cut-loss).</t>
        </is>
      </c>
    </row>
    <row r="22">
      <c r="B22" s="3" t="inlineStr">
        <is>
          <t>Biaya opportunity disposition effect (sederhana)</t>
        </is>
      </c>
    </row>
    <row r="23">
      <c r="B23" s="11" t="inlineStr">
        <is>
          <t>Rata-rata gain yang 'ditinggal' karena dijual cepat (Rp)</t>
        </is>
      </c>
      <c r="C23" s="13" t="n">
        <v>1500000</v>
      </c>
    </row>
    <row r="24">
      <c r="B24" s="11" t="inlineStr">
        <is>
          <t>Rata-rata loss yang membesar karena ditahan (Rp)</t>
        </is>
      </c>
      <c r="C24" s="13" t="n">
        <v>4000000</v>
      </c>
    </row>
    <row r="25">
      <c r="B25" s="11" t="inlineStr">
        <is>
          <t>Jumlah siklus jual-beli per tahun</t>
        </is>
      </c>
      <c r="C25" s="22" t="n">
        <v>8</v>
      </c>
    </row>
    <row r="26">
      <c r="B26" s="11" t="inlineStr">
        <is>
          <t>Biaya tahunan disposition effect</t>
        </is>
      </c>
      <c r="C26" s="20">
        <f>(C23+C24)*C25</f>
        <v/>
      </c>
    </row>
    <row r="27">
      <c r="B27" s="10" t="inlineStr">
        <is>
          <t>Anggap loss membesar 2× dan gain tak terwujud karena cut cepat. Ini 'pajak tak terlihat' yang membakar return investor ritel BEI.</t>
        </is>
      </c>
    </row>
    <row r="29">
      <c r="B29" s="3" t="inlineStr">
        <is>
          <t>Bagaimana mengurangi disposition effect</t>
        </is>
      </c>
    </row>
    <row r="30">
      <c r="B30" s="4" t="inlineStr">
        <is>
          <t>1. Tetapkan stop-loss &amp; take-profit mekanis sebelum membuka posisi (pre-commitment).</t>
        </is>
      </c>
    </row>
    <row r="31">
      <c r="B31" s="4" t="inlineStr">
        <is>
          <t>2. Evaluasi portofolio dari sudut pandang 'apakah saya beli saham ini hari ini?' (regret-free).</t>
        </is>
      </c>
    </row>
    <row r="32">
      <c r="B32" s="4" t="inlineStr">
        <is>
          <t>3. Jurnal keputusan: tuliskan alasan masuk/keluar untuk membedakan sinyal riset vs dorongan emosi.</t>
        </is>
      </c>
    </row>
    <row r="33">
      <c r="B33" s="4" t="inlineStr">
        <is>
          <t>4. Rebalancing terjadwal (kuartalan) mengurangi umpan balik emosi terhadap fluktuasi harian.</t>
        </is>
      </c>
    </row>
    <row r="34">
      <c r="B34" s="4" t="inlineStr">
        <is>
          <t>5. Otomatisasi: trailing stop / dollar-cost averaging mengalihkan keputusan dari System 1 ke System 2 (Kahneman).</t>
        </is>
      </c>
    </row>
  </sheetData>
  <mergeCells count="17">
    <mergeCell ref="B9:I9"/>
    <mergeCell ref="B30:I30"/>
    <mergeCell ref="B15:I15"/>
    <mergeCell ref="B7:I7"/>
    <mergeCell ref="B29:I29"/>
    <mergeCell ref="B6:I6"/>
    <mergeCell ref="B33:I33"/>
    <mergeCell ref="B2:I2"/>
    <mergeCell ref="B20:I20"/>
    <mergeCell ref="B34:I34"/>
    <mergeCell ref="A1:I1"/>
    <mergeCell ref="B5:I5"/>
    <mergeCell ref="B22:I22"/>
    <mergeCell ref="B31:I31"/>
    <mergeCell ref="B27:I27"/>
    <mergeCell ref="B32:I32"/>
    <mergeCell ref="B4:I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2026-07-18T17:01:48Z</dcterms:created>
  <dcterms:modified xmlns:dcterms="http://purl.org/dc/terms/" xmlns:xsi="http://www.w3.org/2001/XMLSchema-instance" xsi:type="dcterms:W3CDTF">2026-07-18T17:01:48Z</dcterms:modified>
</cp:coreProperties>
</file>